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7tltytq04SRQr3HGLqdCMQk+SmFbOB7dgwK7Dd5LSfTePgDwJZ+l7olXbkMjgzy3pfilHUYgQ5tlE0WlKCXig==" workbookSaltValue="lRCI9UoIAbySiAAi+NSfD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<sst xmlns="http://schemas.openxmlformats.org/spreadsheetml/2006/main" xmlns:r="http://schemas.openxmlformats.org/officeDocument/2006/relationships" count="114" uniqueCount="114">
  <si>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</si>
  <si>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</si>
  <si>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</si>
  <si>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</si>
  <si>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</si>
  <si>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</si>
  <si>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</si>
  <si>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</si>
  <si>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</si>
  <si>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</si>
  <si>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</si>
  <si>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</si>
  <si>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　全体として、現時点では大きな財政上の問題は生じていないものの、収支や財政構造の面では中長期的な視点が求められる状況にあります。これまで下水道整備を積極的に進めてきたことにより、事業規模に対する負担水準が高くなっていることから、今後は将来負担を意識した投資の在り方が重要となります。
　また、事業運営に係る費用が使用料水準を上回る状況が続いていることや、施設の老朽化が進行していることを踏まえ、投資の平準化を図りつつ、効率的かつ計画的な更新を進めていく必要があります。
　一方で、普及状況は一定の水準を確保していることから、今後は既存資産を活かした持続的な事業運営が求められます。</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</si>
  <si>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</si>
  <si>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</si>
  <si>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</si>
  <si>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</si>
  <si>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</si>
  <si>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</si>
  <si>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</si>
  <si>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</si>
  <si>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</si>
  <si>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</si>
  <si>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</si>
  <si>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</si>
  <si>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</si>
  <si>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</si>
  <si>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</si>
  <si>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</si>
  <si>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</si>
  <si>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</si>
  <si>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</si>
  <si>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</si>
  <si>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</si>
  <si>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</si>
  <si>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</si>
  <si>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</si>
  <si>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</si>
  <si>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</si>
  <si>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</si>
  <si>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</si>
  <si>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</si>
  <si>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</si>
  <si>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</si>
  <si>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</si>
  <si>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</si>
  <si>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</si>
  <si>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</si>
  <si>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</si>
  <si>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</si>
  <si>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</si>
  <si>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</si>
  <si>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</si>
  <si>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</si>
  <si>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</si>
  <si>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</si>
  <si>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</si>
  <si>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</si>
  <si>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</si>
  <si>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</si>
  <si>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</si>
  <si>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</si>
  <si>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</si>
  <si>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</si>
  <si>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</si>
  <si>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</si>
  <si>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</si>
  <si>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</si>
  <si>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</si>
  <si>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</si>
  <si>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</si>
  <si>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</si>
  <si>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</si>
  <si>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</si>
  <si>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</si>
  <si>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</si>
  <si>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</si>
  <si>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</si>
  <si>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</si>
  <si>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</si>
  <si>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</si>
  <si>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</si>
  <si>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</si>
  <si>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</si>
  <si>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</si>
  <si>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</si>
  <si>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</si>
  <si>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</si>
  <si>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</si>
  <si>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</si>
  <si>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</si>
  <si>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</si>
  <si>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</si>
  <si>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</si>
  <si>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</si>
  <si>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</si>
  <si>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石川県　能美市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</si>
  <si>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</si>
  <si>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</si>
  <si>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</si>
  <si>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</si>
  <si>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</si>
  <si>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</si>
  <si>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</si>
  <si>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</si>
  <si>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</si>
  <si>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</si>
  <si>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</si>
  <si>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</si>
  <si>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</si>
  <si>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</si>
  <si>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</si>
  <si>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常収支比率は、黒字を示す100％を下回っており、現時点では累積欠損金は生じていないものの、将来的な収支の悪化が懸念されます。このため、コストの抑制や収益確保に向けた取組を進めていくことが重要です。
　また、流動比率についても依然として100％を下回っており、類似団体と比較しても低い水準にあります。今後は、計画的な資金管理や支出の平準化を図り、財務の安定性の向上に努めていく必要があります。
　さらに、企業債残高対事業規模比率は類似団体を大きく上回っています。これは、下水道整備を積極的に進め、市内全域で整備がほぼ完了していることによるものです。今後は、経営状況に応じた適正な投資規模とするとともに、計画的な企業債の発行に努める必要があります。
　加えて、経費回収率も依然として100％を下回っており、一般会計からの繰入金に依存している状況にあります。このため、引き続き経営の効率化と収支構造の改善に取り組んでいく必要があります。
　なお、水洗化率については、類似団体と比較しても高い水準を維持しています。</t>
  </si>
  <si>
    <t>　有形固定資産減価償却率は年々増加しており、今後も施設の老朽化が進行することが見込まれます。
　このため、今後は適正な年間投資額を設定するとともに、投資の平準化を図りながら、計画的な更新を進めていきます。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</si>
</sst>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0.38</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0.17</c:v>
                </c:pt>
                <c:pt idx="2">
                  <c:v>0.13</c:v>
                </c:pt>
                <c:pt idx="3">
                  <c:v>6.e-002</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49.33</c:v>
                </c:pt>
                <c:pt idx="1">
                  <c:v>40.83</c:v>
                </c:pt>
                <c:pt idx="2">
                  <c:v>34.22</c:v>
                </c:pt>
                <c:pt idx="3">
                  <c:v>34.94</c:v>
                </c:pt>
                <c:pt idx="4">
                  <c:v>38.5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65.28</c:v>
                </c:pt>
                <c:pt idx="1">
                  <c:v>64.92</c:v>
                </c:pt>
                <c:pt idx="2">
                  <c:v>64.14</c:v>
                </c:pt>
                <c:pt idx="3">
                  <c:v>63.71</c:v>
                </c:pt>
                <c:pt idx="4">
                  <c:v>64.95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92.82</c:v>
                </c:pt>
                <c:pt idx="1">
                  <c:v>92.87</c:v>
                </c:pt>
                <c:pt idx="2">
                  <c:v>92.99</c:v>
                </c:pt>
                <c:pt idx="3">
                  <c:v>93.03</c:v>
                </c:pt>
                <c:pt idx="4">
                  <c:v>93.28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92.72</c:v>
                </c:pt>
                <c:pt idx="1">
                  <c:v>92.88</c:v>
                </c:pt>
                <c:pt idx="2">
                  <c:v>92.9</c:v>
                </c:pt>
                <c:pt idx="3">
                  <c:v>92.89</c:v>
                </c:pt>
                <c:pt idx="4">
                  <c:v>93.08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103.22</c:v>
                </c:pt>
                <c:pt idx="1">
                  <c:v>106.35</c:v>
                </c:pt>
                <c:pt idx="2">
                  <c:v>108.85</c:v>
                </c:pt>
                <c:pt idx="3">
                  <c:v>107.34</c:v>
                </c:pt>
                <c:pt idx="4">
                  <c:v>95.96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107.85</c:v>
                </c:pt>
                <c:pt idx="1">
                  <c:v>108.04</c:v>
                </c:pt>
                <c:pt idx="2">
                  <c:v>107.49</c:v>
                </c:pt>
                <c:pt idx="3">
                  <c:v>107.64</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24.85</c:v>
                </c:pt>
                <c:pt idx="1">
                  <c:v>27.12</c:v>
                </c:pt>
                <c:pt idx="2">
                  <c:v>29.48</c:v>
                </c:pt>
                <c:pt idx="3">
                  <c:v>31.64</c:v>
                </c:pt>
                <c:pt idx="4">
                  <c:v>33.619999999999997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23.79</c:v>
                </c:pt>
                <c:pt idx="1">
                  <c:v>25.66</c:v>
                </c:pt>
                <c:pt idx="2">
                  <c:v>27.46</c:v>
                </c:pt>
                <c:pt idx="3">
                  <c:v>29.93</c:v>
                </c:pt>
                <c:pt idx="4">
                  <c:v>31.89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1.22</c:v>
                </c:pt>
                <c:pt idx="1">
                  <c:v>1.61</c:v>
                </c:pt>
                <c:pt idx="2">
                  <c:v>2.08</c:v>
                </c:pt>
                <c:pt idx="3">
                  <c:v>2.74</c:v>
                </c:pt>
                <c:pt idx="4">
                  <c:v>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4.72</c:v>
                </c:pt>
                <c:pt idx="1">
                  <c:v>4.49</c:v>
                </c:pt>
                <c:pt idx="2">
                  <c:v>5.41</c:v>
                </c:pt>
                <c:pt idx="3">
                  <c:v>5.61</c:v>
                </c:pt>
                <c:pt idx="4">
                  <c:v>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63.69</c:v>
                </c:pt>
                <c:pt idx="1">
                  <c:v>58.06</c:v>
                </c:pt>
                <c:pt idx="2">
                  <c:v>53.46</c:v>
                </c:pt>
                <c:pt idx="3">
                  <c:v>59.02</c:v>
                </c:pt>
                <c:pt idx="4">
                  <c:v>69.83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67.930000000000007</c:v>
                </c:pt>
                <c:pt idx="1">
                  <c:v>68.53</c:v>
                </c:pt>
                <c:pt idx="2">
                  <c:v>69.180000000000007</c:v>
                </c:pt>
                <c:pt idx="3">
                  <c:v>76.319999999999993</c:v>
                </c:pt>
                <c:pt idx="4">
                  <c:v>80.33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1474.1</c:v>
                </c:pt>
                <c:pt idx="1">
                  <c:v>1815.01</c:v>
                </c:pt>
                <c:pt idx="2">
                  <c:v>1406.87</c:v>
                </c:pt>
                <c:pt idx="3">
                  <c:v>1333.79</c:v>
                </c:pt>
                <c:pt idx="4">
                  <c:v>1276.77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857.88</c:v>
                </c:pt>
                <c:pt idx="1">
                  <c:v>825.1</c:v>
                </c:pt>
                <c:pt idx="2">
                  <c:v>789.87</c:v>
                </c:pt>
                <c:pt idx="3">
                  <c:v>749.43</c:v>
                </c:pt>
                <c:pt idx="4">
                  <c:v>698.04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81.69</c:v>
                </c:pt>
                <c:pt idx="1">
                  <c:v>92.18</c:v>
                </c:pt>
                <c:pt idx="2">
                  <c:v>92.8</c:v>
                </c:pt>
                <c:pt idx="3">
                  <c:v>92.77</c:v>
                </c:pt>
                <c:pt idx="4">
                  <c:v>92.85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94.97</c:v>
                </c:pt>
                <c:pt idx="1">
                  <c:v>97.07</c:v>
                </c:pt>
                <c:pt idx="2">
                  <c:v>98.06</c:v>
                </c:pt>
                <c:pt idx="3">
                  <c:v>98.46</c:v>
                </c:pt>
                <c:pt idx="4">
                  <c:v>97.98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167.66</c:v>
                </c:pt>
                <c:pt idx="1">
                  <c:v>150</c:v>
                </c:pt>
                <c:pt idx="2">
                  <c:v>150</c:v>
                </c:pt>
                <c:pt idx="3">
                  <c:v>150</c:v>
                </c:pt>
                <c:pt idx="4">
                  <c:v>150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159.49</c:v>
                </c:pt>
                <c:pt idx="1">
                  <c:v>157.81</c:v>
                </c:pt>
                <c:pt idx="2">
                  <c:v>157.37</c:v>
                </c:pt>
                <c:pt idx="3">
                  <c:v>157.44999999999999</c:v>
                </c:pt>
                <c:pt idx="4">
                  <c:v>159.75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2" sqref="B2:BZ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能美市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49704</v>
      </c>
      <c r="AM8" s="21"/>
      <c r="AN8" s="21"/>
      <c r="AO8" s="21"/>
      <c r="AP8" s="21"/>
      <c r="AQ8" s="21"/>
      <c r="AR8" s="21"/>
      <c r="AS8" s="21"/>
      <c r="AT8" s="7">
        <f>データ!T6</f>
        <v>84.14</v>
      </c>
      <c r="AU8" s="7"/>
      <c r="AV8" s="7"/>
      <c r="AW8" s="7"/>
      <c r="AX8" s="7"/>
      <c r="AY8" s="7"/>
      <c r="AZ8" s="7"/>
      <c r="BA8" s="7"/>
      <c r="BB8" s="7">
        <f>データ!U6</f>
        <v>590.73</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52.61</v>
      </c>
      <c r="J10" s="7"/>
      <c r="K10" s="7"/>
      <c r="L10" s="7"/>
      <c r="M10" s="7"/>
      <c r="N10" s="7"/>
      <c r="O10" s="7"/>
      <c r="P10" s="7">
        <f>データ!P6</f>
        <v>96.18</v>
      </c>
      <c r="Q10" s="7"/>
      <c r="R10" s="7"/>
      <c r="S10" s="7"/>
      <c r="T10" s="7"/>
      <c r="U10" s="7"/>
      <c r="V10" s="7"/>
      <c r="W10" s="7">
        <f>データ!Q6</f>
        <v>84.83</v>
      </c>
      <c r="X10" s="7"/>
      <c r="Y10" s="7"/>
      <c r="Z10" s="7"/>
      <c r="AA10" s="7"/>
      <c r="AB10" s="7"/>
      <c r="AC10" s="7"/>
      <c r="AD10" s="21">
        <f>データ!R6</f>
        <v>3080</v>
      </c>
      <c r="AE10" s="21"/>
      <c r="AF10" s="21"/>
      <c r="AG10" s="21"/>
      <c r="AH10" s="21"/>
      <c r="AI10" s="21"/>
      <c r="AJ10" s="21"/>
      <c r="AK10" s="2"/>
      <c r="AL10" s="21">
        <f>データ!V6</f>
        <v>47601</v>
      </c>
      <c r="AM10" s="21"/>
      <c r="AN10" s="21"/>
      <c r="AO10" s="21"/>
      <c r="AP10" s="21"/>
      <c r="AQ10" s="21"/>
      <c r="AR10" s="21"/>
      <c r="AS10" s="21"/>
      <c r="AT10" s="7">
        <f>データ!W6</f>
        <v>15.48</v>
      </c>
      <c r="AU10" s="7"/>
      <c r="AV10" s="7"/>
      <c r="AW10" s="7"/>
      <c r="AX10" s="7"/>
      <c r="AY10" s="7"/>
      <c r="AZ10" s="7"/>
      <c r="BA10" s="7"/>
      <c r="BB10" s="7">
        <f>データ!X6</f>
        <v>3075</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OKVpn25S6YEiEctb6Ai5R7mmFbVkS8J2m3QvHt3gdas/pSTfu0AHkhtBun5vTaE7gXF92cOrmvl02TzwbGWfA==" saltValue="VRQ6gb90DcxR2O7/ztbtd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63</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172111</v>
      </c>
      <c r="D6" s="61">
        <f t="shared" si="1"/>
        <v>46</v>
      </c>
      <c r="E6" s="61">
        <f t="shared" si="1"/>
        <v>17</v>
      </c>
      <c r="F6" s="61">
        <f t="shared" si="1"/>
        <v>1</v>
      </c>
      <c r="G6" s="61">
        <f t="shared" si="1"/>
        <v>0</v>
      </c>
      <c r="H6" s="61" t="str">
        <f t="shared" si="1"/>
        <v>石川県　能美市</v>
      </c>
      <c r="I6" s="61" t="str">
        <f t="shared" si="1"/>
        <v>法適用</v>
      </c>
      <c r="J6" s="61" t="str">
        <f t="shared" si="1"/>
        <v>下水道事業</v>
      </c>
      <c r="K6" s="61" t="str">
        <f t="shared" si="1"/>
        <v>公共下水道</v>
      </c>
      <c r="L6" s="61" t="str">
        <f t="shared" si="1"/>
        <v>Bd1</v>
      </c>
      <c r="M6" s="61" t="str">
        <f t="shared" si="1"/>
        <v>非設置</v>
      </c>
      <c r="N6" s="69" t="str">
        <f t="shared" si="1"/>
        <v>-</v>
      </c>
      <c r="O6" s="69">
        <f t="shared" si="1"/>
        <v>52.61</v>
      </c>
      <c r="P6" s="69">
        <f t="shared" si="1"/>
        <v>96.18</v>
      </c>
      <c r="Q6" s="69">
        <f t="shared" si="1"/>
        <v>84.83</v>
      </c>
      <c r="R6" s="69">
        <f t="shared" si="1"/>
        <v>3080</v>
      </c>
      <c r="S6" s="69">
        <f t="shared" si="1"/>
        <v>49704</v>
      </c>
      <c r="T6" s="69">
        <f t="shared" si="1"/>
        <v>84.14</v>
      </c>
      <c r="U6" s="69">
        <f t="shared" si="1"/>
        <v>590.73</v>
      </c>
      <c r="V6" s="69">
        <f t="shared" si="1"/>
        <v>47601</v>
      </c>
      <c r="W6" s="69">
        <f t="shared" si="1"/>
        <v>15.48</v>
      </c>
      <c r="X6" s="69">
        <f t="shared" si="1"/>
        <v>3075</v>
      </c>
      <c r="Y6" s="77">
        <f t="shared" ref="Y6:AH6" si="2">IF(Y7="",NA(),Y7)</f>
        <v>103.22</v>
      </c>
      <c r="Z6" s="77">
        <f t="shared" si="2"/>
        <v>106.35</v>
      </c>
      <c r="AA6" s="77">
        <f t="shared" si="2"/>
        <v>108.85</v>
      </c>
      <c r="AB6" s="77">
        <f t="shared" si="2"/>
        <v>107.34</v>
      </c>
      <c r="AC6" s="77">
        <f t="shared" si="2"/>
        <v>95.96</v>
      </c>
      <c r="AD6" s="77">
        <f t="shared" si="2"/>
        <v>107.85</v>
      </c>
      <c r="AE6" s="77">
        <f t="shared" si="2"/>
        <v>108.04</v>
      </c>
      <c r="AF6" s="77">
        <f t="shared" si="2"/>
        <v>107.49</v>
      </c>
      <c r="AG6" s="77">
        <f t="shared" si="2"/>
        <v>107.64</v>
      </c>
      <c r="AH6" s="77">
        <f t="shared" si="2"/>
        <v>106.35</v>
      </c>
      <c r="AI6" s="69" t="str">
        <f>IF(AI7="","",IF(AI7="-","【-】","【"&amp;SUBSTITUTE(TEXT(AI7,"#,##0.00"),"-","△")&amp;"】"))</f>
        <v>【105.36】</v>
      </c>
      <c r="AJ6" s="69">
        <f t="shared" ref="AJ6:AS6" si="3">IF(AJ7="",NA(),AJ7)</f>
        <v>0</v>
      </c>
      <c r="AK6" s="69">
        <f t="shared" si="3"/>
        <v>0</v>
      </c>
      <c r="AL6" s="69">
        <f t="shared" si="3"/>
        <v>0</v>
      </c>
      <c r="AM6" s="69">
        <f t="shared" si="3"/>
        <v>0</v>
      </c>
      <c r="AN6" s="69">
        <f t="shared" si="3"/>
        <v>0</v>
      </c>
      <c r="AO6" s="77">
        <f t="shared" si="3"/>
        <v>4.72</v>
      </c>
      <c r="AP6" s="77">
        <f t="shared" si="3"/>
        <v>4.49</v>
      </c>
      <c r="AQ6" s="77">
        <f t="shared" si="3"/>
        <v>5.41</v>
      </c>
      <c r="AR6" s="77">
        <f t="shared" si="3"/>
        <v>5.61</v>
      </c>
      <c r="AS6" s="77">
        <f t="shared" si="3"/>
        <v>6.26</v>
      </c>
      <c r="AT6" s="69" t="str">
        <f>IF(AT7="","",IF(AT7="-","【-】","【"&amp;SUBSTITUTE(TEXT(AT7,"#,##0.00"),"-","△")&amp;"】"))</f>
        <v>【3.12】</v>
      </c>
      <c r="AU6" s="77">
        <f t="shared" ref="AU6:BD6" si="4">IF(AU7="",NA(),AU7)</f>
        <v>63.69</v>
      </c>
      <c r="AV6" s="77">
        <f t="shared" si="4"/>
        <v>58.06</v>
      </c>
      <c r="AW6" s="77">
        <f t="shared" si="4"/>
        <v>53.46</v>
      </c>
      <c r="AX6" s="77">
        <f t="shared" si="4"/>
        <v>59.02</v>
      </c>
      <c r="AY6" s="77">
        <f t="shared" si="4"/>
        <v>69.83</v>
      </c>
      <c r="AZ6" s="77">
        <f t="shared" si="4"/>
        <v>67.930000000000007</v>
      </c>
      <c r="BA6" s="77">
        <f t="shared" si="4"/>
        <v>68.53</v>
      </c>
      <c r="BB6" s="77">
        <f t="shared" si="4"/>
        <v>69.180000000000007</v>
      </c>
      <c r="BC6" s="77">
        <f t="shared" si="4"/>
        <v>76.319999999999993</v>
      </c>
      <c r="BD6" s="77">
        <f t="shared" si="4"/>
        <v>80.33</v>
      </c>
      <c r="BE6" s="69" t="str">
        <f>IF(BE7="","",IF(BE7="-","【-】","【"&amp;SUBSTITUTE(TEXT(BE7,"#,##0.00"),"-","△")&amp;"】"))</f>
        <v>【82.75】</v>
      </c>
      <c r="BF6" s="77">
        <f t="shared" ref="BF6:BO6" si="5">IF(BF7="",NA(),BF7)</f>
        <v>1474.1</v>
      </c>
      <c r="BG6" s="77">
        <f t="shared" si="5"/>
        <v>1815.01</v>
      </c>
      <c r="BH6" s="77">
        <f t="shared" si="5"/>
        <v>1406.87</v>
      </c>
      <c r="BI6" s="77">
        <f t="shared" si="5"/>
        <v>1333.79</v>
      </c>
      <c r="BJ6" s="77">
        <f t="shared" si="5"/>
        <v>1276.77</v>
      </c>
      <c r="BK6" s="77">
        <f t="shared" si="5"/>
        <v>857.88</v>
      </c>
      <c r="BL6" s="77">
        <f t="shared" si="5"/>
        <v>825.1</v>
      </c>
      <c r="BM6" s="77">
        <f t="shared" si="5"/>
        <v>789.87</v>
      </c>
      <c r="BN6" s="77">
        <f t="shared" si="5"/>
        <v>749.43</v>
      </c>
      <c r="BO6" s="77">
        <f t="shared" si="5"/>
        <v>698.04</v>
      </c>
      <c r="BP6" s="69" t="str">
        <f>IF(BP7="","",IF(BP7="-","【-】","【"&amp;SUBSTITUTE(TEXT(BP7,"#,##0.00"),"-","△")&amp;"】"))</f>
        <v>【602.56】</v>
      </c>
      <c r="BQ6" s="77">
        <f t="shared" ref="BQ6:BZ6" si="6">IF(BQ7="",NA(),BQ7)</f>
        <v>81.69</v>
      </c>
      <c r="BR6" s="77">
        <f t="shared" si="6"/>
        <v>92.18</v>
      </c>
      <c r="BS6" s="77">
        <f t="shared" si="6"/>
        <v>92.8</v>
      </c>
      <c r="BT6" s="77">
        <f t="shared" si="6"/>
        <v>92.77</v>
      </c>
      <c r="BU6" s="77">
        <f t="shared" si="6"/>
        <v>92.85</v>
      </c>
      <c r="BV6" s="77">
        <f t="shared" si="6"/>
        <v>94.97</v>
      </c>
      <c r="BW6" s="77">
        <f t="shared" si="6"/>
        <v>97.07</v>
      </c>
      <c r="BX6" s="77">
        <f t="shared" si="6"/>
        <v>98.06</v>
      </c>
      <c r="BY6" s="77">
        <f t="shared" si="6"/>
        <v>98.46</v>
      </c>
      <c r="BZ6" s="77">
        <f t="shared" si="6"/>
        <v>97.98</v>
      </c>
      <c r="CA6" s="69" t="str">
        <f>IF(CA7="","",IF(CA7="-","【-】","【"&amp;SUBSTITUTE(TEXT(CA7,"#,##0.00"),"-","△")&amp;"】"))</f>
        <v>【97.94】</v>
      </c>
      <c r="CB6" s="77">
        <f t="shared" ref="CB6:CK6" si="7">IF(CB7="",NA(),CB7)</f>
        <v>167.66</v>
      </c>
      <c r="CC6" s="77">
        <f t="shared" si="7"/>
        <v>150</v>
      </c>
      <c r="CD6" s="77">
        <f t="shared" si="7"/>
        <v>150</v>
      </c>
      <c r="CE6" s="77">
        <f t="shared" si="7"/>
        <v>150</v>
      </c>
      <c r="CF6" s="77">
        <f t="shared" si="7"/>
        <v>150</v>
      </c>
      <c r="CG6" s="77">
        <f t="shared" si="7"/>
        <v>159.49</v>
      </c>
      <c r="CH6" s="77">
        <f t="shared" si="7"/>
        <v>157.81</v>
      </c>
      <c r="CI6" s="77">
        <f t="shared" si="7"/>
        <v>157.37</v>
      </c>
      <c r="CJ6" s="77">
        <f t="shared" si="7"/>
        <v>157.44999999999999</v>
      </c>
      <c r="CK6" s="77">
        <f t="shared" si="7"/>
        <v>159.75</v>
      </c>
      <c r="CL6" s="69" t="str">
        <f>IF(CL7="","",IF(CL7="-","【-】","【"&amp;SUBSTITUTE(TEXT(CL7,"#,##0.00"),"-","△")&amp;"】"))</f>
        <v>【140.98】</v>
      </c>
      <c r="CM6" s="77">
        <f t="shared" ref="CM6:CV6" si="8">IF(CM7="",NA(),CM7)</f>
        <v>49.33</v>
      </c>
      <c r="CN6" s="77">
        <f t="shared" si="8"/>
        <v>40.83</v>
      </c>
      <c r="CO6" s="77">
        <f t="shared" si="8"/>
        <v>34.22</v>
      </c>
      <c r="CP6" s="77">
        <f t="shared" si="8"/>
        <v>34.94</v>
      </c>
      <c r="CQ6" s="77">
        <f t="shared" si="8"/>
        <v>38.5</v>
      </c>
      <c r="CR6" s="77">
        <f t="shared" si="8"/>
        <v>65.28</v>
      </c>
      <c r="CS6" s="77">
        <f t="shared" si="8"/>
        <v>64.92</v>
      </c>
      <c r="CT6" s="77">
        <f t="shared" si="8"/>
        <v>64.14</v>
      </c>
      <c r="CU6" s="77">
        <f t="shared" si="8"/>
        <v>63.71</v>
      </c>
      <c r="CV6" s="77">
        <f t="shared" si="8"/>
        <v>64.95</v>
      </c>
      <c r="CW6" s="69" t="str">
        <f>IF(CW7="","",IF(CW7="-","【-】","【"&amp;SUBSTITUTE(TEXT(CW7,"#,##0.00"),"-","△")&amp;"】"))</f>
        <v>【60.13】</v>
      </c>
      <c r="CX6" s="77">
        <f t="shared" ref="CX6:DG6" si="9">IF(CX7="",NA(),CX7)</f>
        <v>92.82</v>
      </c>
      <c r="CY6" s="77">
        <f t="shared" si="9"/>
        <v>92.87</v>
      </c>
      <c r="CZ6" s="77">
        <f t="shared" si="9"/>
        <v>92.99</v>
      </c>
      <c r="DA6" s="77">
        <f t="shared" si="9"/>
        <v>93.03</v>
      </c>
      <c r="DB6" s="77">
        <f t="shared" si="9"/>
        <v>93.28</v>
      </c>
      <c r="DC6" s="77">
        <f t="shared" si="9"/>
        <v>92.72</v>
      </c>
      <c r="DD6" s="77">
        <f t="shared" si="9"/>
        <v>92.88</v>
      </c>
      <c r="DE6" s="77">
        <f t="shared" si="9"/>
        <v>92.9</v>
      </c>
      <c r="DF6" s="77">
        <f t="shared" si="9"/>
        <v>92.89</v>
      </c>
      <c r="DG6" s="77">
        <f t="shared" si="9"/>
        <v>93.08</v>
      </c>
      <c r="DH6" s="69" t="str">
        <f>IF(DH7="","",IF(DH7="-","【-】","【"&amp;SUBSTITUTE(TEXT(DH7,"#,##0.00"),"-","△")&amp;"】"))</f>
        <v>【96.00】</v>
      </c>
      <c r="DI6" s="77">
        <f t="shared" ref="DI6:DR6" si="10">IF(DI7="",NA(),DI7)</f>
        <v>24.85</v>
      </c>
      <c r="DJ6" s="77">
        <f t="shared" si="10"/>
        <v>27.12</v>
      </c>
      <c r="DK6" s="77">
        <f t="shared" si="10"/>
        <v>29.48</v>
      </c>
      <c r="DL6" s="77">
        <f t="shared" si="10"/>
        <v>31.64</v>
      </c>
      <c r="DM6" s="77">
        <f t="shared" si="10"/>
        <v>33.619999999999997</v>
      </c>
      <c r="DN6" s="77">
        <f t="shared" si="10"/>
        <v>23.79</v>
      </c>
      <c r="DO6" s="77">
        <f t="shared" si="10"/>
        <v>25.66</v>
      </c>
      <c r="DP6" s="77">
        <f t="shared" si="10"/>
        <v>27.46</v>
      </c>
      <c r="DQ6" s="77">
        <f t="shared" si="10"/>
        <v>29.93</v>
      </c>
      <c r="DR6" s="77">
        <f t="shared" si="10"/>
        <v>31.89</v>
      </c>
      <c r="DS6" s="69" t="str">
        <f>IF(DS7="","",IF(DS7="-","【-】","【"&amp;SUBSTITUTE(TEXT(DS7,"#,##0.00"),"-","△")&amp;"】"))</f>
        <v>【42.20】</v>
      </c>
      <c r="DT6" s="69">
        <f t="shared" ref="DT6:EC6" si="11">IF(DT7="",NA(),DT7)</f>
        <v>0</v>
      </c>
      <c r="DU6" s="69">
        <f t="shared" si="11"/>
        <v>0</v>
      </c>
      <c r="DV6" s="69">
        <f t="shared" si="11"/>
        <v>0</v>
      </c>
      <c r="DW6" s="69">
        <f t="shared" si="11"/>
        <v>0</v>
      </c>
      <c r="DX6" s="69">
        <f t="shared" si="11"/>
        <v>0</v>
      </c>
      <c r="DY6" s="77">
        <f t="shared" si="11"/>
        <v>1.22</v>
      </c>
      <c r="DZ6" s="77">
        <f t="shared" si="11"/>
        <v>1.61</v>
      </c>
      <c r="EA6" s="77">
        <f t="shared" si="11"/>
        <v>2.08</v>
      </c>
      <c r="EB6" s="77">
        <f t="shared" si="11"/>
        <v>2.74</v>
      </c>
      <c r="EC6" s="77">
        <f t="shared" si="11"/>
        <v>3.24</v>
      </c>
      <c r="ED6" s="69" t="str">
        <f>IF(ED7="","",IF(ED7="-","【-】","【"&amp;SUBSTITUTE(TEXT(ED7,"#,##0.00"),"-","△")&amp;"】"))</f>
        <v>【9.46】</v>
      </c>
      <c r="EE6" s="77">
        <f t="shared" ref="EE6:EN6" si="12">IF(EE7="",NA(),EE7)</f>
        <v>0.38</v>
      </c>
      <c r="EF6" s="69">
        <f t="shared" si="12"/>
        <v>0</v>
      </c>
      <c r="EG6" s="69">
        <f t="shared" si="12"/>
        <v>0</v>
      </c>
      <c r="EH6" s="69">
        <f t="shared" si="12"/>
        <v>0</v>
      </c>
      <c r="EI6" s="69">
        <f t="shared" si="12"/>
        <v>0</v>
      </c>
      <c r="EJ6" s="77">
        <f t="shared" si="12"/>
        <v>9.e-002</v>
      </c>
      <c r="EK6" s="77">
        <f t="shared" si="12"/>
        <v>0.17</v>
      </c>
      <c r="EL6" s="77">
        <f t="shared" si="12"/>
        <v>0.13</v>
      </c>
      <c r="EM6" s="77">
        <f t="shared" si="12"/>
        <v>6.e-002</v>
      </c>
      <c r="EN6" s="77">
        <f t="shared" si="12"/>
        <v>8.e-002</v>
      </c>
      <c r="EO6" s="69" t="str">
        <f>IF(EO7="","",IF(EO7="-","【-】","【"&amp;SUBSTITUTE(TEXT(EO7,"#,##0.00"),"-","△")&amp;"】"))</f>
        <v>【0.19】</v>
      </c>
    </row>
    <row r="7" spans="1:148" s="55" customFormat="1">
      <c r="A7" s="56"/>
      <c r="B7" s="62">
        <v>2024</v>
      </c>
      <c r="C7" s="62">
        <v>172111</v>
      </c>
      <c r="D7" s="62">
        <v>46</v>
      </c>
      <c r="E7" s="62">
        <v>17</v>
      </c>
      <c r="F7" s="62">
        <v>1</v>
      </c>
      <c r="G7" s="62">
        <v>0</v>
      </c>
      <c r="H7" s="62" t="s">
        <v>96</v>
      </c>
      <c r="I7" s="62" t="s">
        <v>97</v>
      </c>
      <c r="J7" s="62" t="s">
        <v>98</v>
      </c>
      <c r="K7" s="62" t="s">
        <v>99</v>
      </c>
      <c r="L7" s="62" t="s">
        <v>100</v>
      </c>
      <c r="M7" s="62" t="s">
        <v>101</v>
      </c>
      <c r="N7" s="70" t="s">
        <v>102</v>
      </c>
      <c r="O7" s="70">
        <v>52.61</v>
      </c>
      <c r="P7" s="70">
        <v>96.18</v>
      </c>
      <c r="Q7" s="70">
        <v>84.83</v>
      </c>
      <c r="R7" s="70">
        <v>3080</v>
      </c>
      <c r="S7" s="70">
        <v>49704</v>
      </c>
      <c r="T7" s="70">
        <v>84.14</v>
      </c>
      <c r="U7" s="70">
        <v>590.73</v>
      </c>
      <c r="V7" s="70">
        <v>47601</v>
      </c>
      <c r="W7" s="70">
        <v>15.48</v>
      </c>
      <c r="X7" s="70">
        <v>3075</v>
      </c>
      <c r="Y7" s="70">
        <v>103.22</v>
      </c>
      <c r="Z7" s="70">
        <v>106.35</v>
      </c>
      <c r="AA7" s="70">
        <v>108.85</v>
      </c>
      <c r="AB7" s="70">
        <v>107.34</v>
      </c>
      <c r="AC7" s="70">
        <v>95.96</v>
      </c>
      <c r="AD7" s="70">
        <v>107.85</v>
      </c>
      <c r="AE7" s="70">
        <v>108.04</v>
      </c>
      <c r="AF7" s="70">
        <v>107.49</v>
      </c>
      <c r="AG7" s="70">
        <v>107.64</v>
      </c>
      <c r="AH7" s="70">
        <v>106.35</v>
      </c>
      <c r="AI7" s="70">
        <v>105.36</v>
      </c>
      <c r="AJ7" s="70">
        <v>0</v>
      </c>
      <c r="AK7" s="70">
        <v>0</v>
      </c>
      <c r="AL7" s="70">
        <v>0</v>
      </c>
      <c r="AM7" s="70">
        <v>0</v>
      </c>
      <c r="AN7" s="70">
        <v>0</v>
      </c>
      <c r="AO7" s="70">
        <v>4.72</v>
      </c>
      <c r="AP7" s="70">
        <v>4.49</v>
      </c>
      <c r="AQ7" s="70">
        <v>5.41</v>
      </c>
      <c r="AR7" s="70">
        <v>5.61</v>
      </c>
      <c r="AS7" s="70">
        <v>6.26</v>
      </c>
      <c r="AT7" s="70">
        <v>3.12</v>
      </c>
      <c r="AU7" s="70">
        <v>63.69</v>
      </c>
      <c r="AV7" s="70">
        <v>58.06</v>
      </c>
      <c r="AW7" s="70">
        <v>53.46</v>
      </c>
      <c r="AX7" s="70">
        <v>59.02</v>
      </c>
      <c r="AY7" s="70">
        <v>69.83</v>
      </c>
      <c r="AZ7" s="70">
        <v>67.930000000000007</v>
      </c>
      <c r="BA7" s="70">
        <v>68.53</v>
      </c>
      <c r="BB7" s="70">
        <v>69.180000000000007</v>
      </c>
      <c r="BC7" s="70">
        <v>76.319999999999993</v>
      </c>
      <c r="BD7" s="70">
        <v>80.33</v>
      </c>
      <c r="BE7" s="70">
        <v>82.75</v>
      </c>
      <c r="BF7" s="70">
        <v>1474.1</v>
      </c>
      <c r="BG7" s="70">
        <v>1815.01</v>
      </c>
      <c r="BH7" s="70">
        <v>1406.87</v>
      </c>
      <c r="BI7" s="70">
        <v>1333.79</v>
      </c>
      <c r="BJ7" s="70">
        <v>1276.77</v>
      </c>
      <c r="BK7" s="70">
        <v>857.88</v>
      </c>
      <c r="BL7" s="70">
        <v>825.1</v>
      </c>
      <c r="BM7" s="70">
        <v>789.87</v>
      </c>
      <c r="BN7" s="70">
        <v>749.43</v>
      </c>
      <c r="BO7" s="70">
        <v>698.04</v>
      </c>
      <c r="BP7" s="70">
        <v>602.55999999999995</v>
      </c>
      <c r="BQ7" s="70">
        <v>81.69</v>
      </c>
      <c r="BR7" s="70">
        <v>92.18</v>
      </c>
      <c r="BS7" s="70">
        <v>92.8</v>
      </c>
      <c r="BT7" s="70">
        <v>92.77</v>
      </c>
      <c r="BU7" s="70">
        <v>92.85</v>
      </c>
      <c r="BV7" s="70">
        <v>94.97</v>
      </c>
      <c r="BW7" s="70">
        <v>97.07</v>
      </c>
      <c r="BX7" s="70">
        <v>98.06</v>
      </c>
      <c r="BY7" s="70">
        <v>98.46</v>
      </c>
      <c r="BZ7" s="70">
        <v>97.98</v>
      </c>
      <c r="CA7" s="70">
        <v>97.94</v>
      </c>
      <c r="CB7" s="70">
        <v>167.66</v>
      </c>
      <c r="CC7" s="70">
        <v>150</v>
      </c>
      <c r="CD7" s="70">
        <v>150</v>
      </c>
      <c r="CE7" s="70">
        <v>150</v>
      </c>
      <c r="CF7" s="70">
        <v>150</v>
      </c>
      <c r="CG7" s="70">
        <v>159.49</v>
      </c>
      <c r="CH7" s="70">
        <v>157.81</v>
      </c>
      <c r="CI7" s="70">
        <v>157.37</v>
      </c>
      <c r="CJ7" s="70">
        <v>157.44999999999999</v>
      </c>
      <c r="CK7" s="70">
        <v>159.75</v>
      </c>
      <c r="CL7" s="70">
        <v>140.97999999999999</v>
      </c>
      <c r="CM7" s="70">
        <v>49.33</v>
      </c>
      <c r="CN7" s="70">
        <v>40.83</v>
      </c>
      <c r="CO7" s="70">
        <v>34.22</v>
      </c>
      <c r="CP7" s="70">
        <v>34.94</v>
      </c>
      <c r="CQ7" s="70">
        <v>38.5</v>
      </c>
      <c r="CR7" s="70">
        <v>65.28</v>
      </c>
      <c r="CS7" s="70">
        <v>64.92</v>
      </c>
      <c r="CT7" s="70">
        <v>64.14</v>
      </c>
      <c r="CU7" s="70">
        <v>63.71</v>
      </c>
      <c r="CV7" s="70">
        <v>64.95</v>
      </c>
      <c r="CW7" s="70">
        <v>60.13</v>
      </c>
      <c r="CX7" s="70">
        <v>92.82</v>
      </c>
      <c r="CY7" s="70">
        <v>92.87</v>
      </c>
      <c r="CZ7" s="70">
        <v>92.99</v>
      </c>
      <c r="DA7" s="70">
        <v>93.03</v>
      </c>
      <c r="DB7" s="70">
        <v>93.28</v>
      </c>
      <c r="DC7" s="70">
        <v>92.72</v>
      </c>
      <c r="DD7" s="70">
        <v>92.88</v>
      </c>
      <c r="DE7" s="70">
        <v>92.9</v>
      </c>
      <c r="DF7" s="70">
        <v>92.89</v>
      </c>
      <c r="DG7" s="70">
        <v>93.08</v>
      </c>
      <c r="DH7" s="70">
        <v>96</v>
      </c>
      <c r="DI7" s="70">
        <v>24.85</v>
      </c>
      <c r="DJ7" s="70">
        <v>27.12</v>
      </c>
      <c r="DK7" s="70">
        <v>29.48</v>
      </c>
      <c r="DL7" s="70">
        <v>31.64</v>
      </c>
      <c r="DM7" s="70">
        <v>33.619999999999997</v>
      </c>
      <c r="DN7" s="70">
        <v>23.79</v>
      </c>
      <c r="DO7" s="70">
        <v>25.66</v>
      </c>
      <c r="DP7" s="70">
        <v>27.46</v>
      </c>
      <c r="DQ7" s="70">
        <v>29.93</v>
      </c>
      <c r="DR7" s="70">
        <v>31.89</v>
      </c>
      <c r="DS7" s="70">
        <v>42.2</v>
      </c>
      <c r="DT7" s="70">
        <v>0</v>
      </c>
      <c r="DU7" s="70">
        <v>0</v>
      </c>
      <c r="DV7" s="70">
        <v>0</v>
      </c>
      <c r="DW7" s="70">
        <v>0</v>
      </c>
      <c r="DX7" s="70">
        <v>0</v>
      </c>
      <c r="DY7" s="70">
        <v>1.22</v>
      </c>
      <c r="DZ7" s="70">
        <v>1.61</v>
      </c>
      <c r="EA7" s="70">
        <v>2.08</v>
      </c>
      <c r="EB7" s="70">
        <v>2.74</v>
      </c>
      <c r="EC7" s="70">
        <v>3.24</v>
      </c>
      <c r="ED7" s="70">
        <v>9.4600000000000009</v>
      </c>
      <c r="EE7" s="70">
        <v>0.38</v>
      </c>
      <c r="EF7" s="70">
        <v>0</v>
      </c>
      <c r="EG7" s="70">
        <v>0</v>
      </c>
      <c r="EH7" s="70">
        <v>0</v>
      </c>
      <c r="EI7" s="70">
        <v>0</v>
      </c>
      <c r="EJ7" s="70">
        <v>9.e-002</v>
      </c>
      <c r="EK7" s="70">
        <v>0.17</v>
      </c>
      <c r="EL7" s="70">
        <v>0.13</v>
      </c>
      <c r="EM7" s="70">
        <v>6.e-002</v>
      </c>
      <c r="EN7" s="70">
        <v>8.e-002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玄田　昌彦</cp:lastModifiedBy>
  <dcterms:created xsi:type="dcterms:W3CDTF">2025-12-23T06:00:23Z</dcterms:created>
  <dcterms:modified xsi:type="dcterms:W3CDTF">2026-01-27T09:24:15Z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2026-01-27T09:24:15Z</vt:filetime>
  </property>
</Properties>
</file>