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jrrNeZ63fzhq7r+92XDgz9K4/2YFFfp2BhjypX7vD/knPZ11TM8+no1Q/Yag6au3DrvCiEcPhxN++Dn63BAaQ==" workbookSaltValue="YPK8ZrdzQuQg+J4prWLdR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<sst xmlns="http://schemas.openxmlformats.org/spreadsheetml/2006/main" xmlns:r="http://schemas.openxmlformats.org/officeDocument/2006/relationships" count="114" uniqueCount="114">
  <si>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</si>
  <si>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</si>
  <si>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</si>
  <si>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</si>
  <si>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</si>
  <si>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</si>
  <si>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</si>
  <si>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</si>
  <si>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</si>
  <si>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</si>
  <si>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</si>
  <si>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</si>
  <si>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</si>
  <si>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</si>
  <si>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</si>
  <si>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</si>
  <si>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</si>
  <si>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</si>
  <si>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</si>
  <si>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</si>
  <si>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</si>
  <si>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</si>
  <si>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</si>
  <si>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</si>
  <si>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</si>
  <si>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</si>
  <si>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</si>
  <si>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</si>
  <si>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</si>
  <si>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</si>
  <si>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</si>
  <si>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</si>
  <si>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</si>
  <si>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</si>
  <si>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</si>
  <si>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</si>
  <si>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</si>
  <si>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</si>
  <si>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</si>
  <si>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</si>
  <si>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</si>
  <si>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</si>
  <si>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</si>
  <si>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</si>
  <si>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</si>
  <si>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</si>
  <si>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</si>
  <si>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</si>
  <si>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</si>
  <si>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</si>
  <si>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</si>
  <si>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</si>
  <si>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</si>
  <si>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</si>
  <si>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</si>
  <si>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</si>
  <si>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</si>
  <si>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</si>
  <si>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</si>
  <si>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</si>
  <si>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</si>
  <si>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</si>
  <si>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</si>
  <si>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</si>
  <si>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</si>
  <si>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</si>
  <si>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</si>
  <si>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</si>
  <si>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</si>
  <si>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</si>
  <si>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</si>
  <si>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</si>
  <si>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</si>
  <si>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</si>
  <si>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</si>
  <si>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</si>
  <si>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</si>
  <si>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</si>
  <si>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r>
      <t>経常収支比率については、</t>
    </r>
    <r>
      <rPr>
        <sz val="11"/>
        <color auto="1"/>
        <rFont val="ＭＳ ゴシック"/>
      </rPr>
      <t xml:space="preserve">黒字を示す100%以上の数値を維持しており、累積欠損金もないことから健全な経営状況と言えます。また、流動比率においても100％を上回っております。一方、企業債残高対事業規模比率においては、類似団体を大きく上回っています。今後の経過を注視しながら、経営状況に応じた投資額と将来世代への過度な負担を残さないよう適正な企業債発行に努める必要があります。さらに依然として経費回収率は100％を下回っており、汚水処理原価においても、現行の使用料単価を上回っていることから、一般会計からの繰入金に頼らざるを得ない状況であると言えます。今後は更なる費用の削減に努める必要があります。このほか施設利用率においては類似団体を上回っており、水洗化率においても高い水準になっております。
</t>
    </r>
    <rPh sb="76" eb="78">
      <t>ウワマワ</t>
    </rPh>
    <rPh sb="85" eb="87">
      <t>イッポウ</t>
    </rPh>
    <rPh sb="128" eb="130">
      <t>チュウシ</t>
    </rPh>
    <rPh sb="276" eb="277">
      <t>サラ</t>
    </rPh>
    <rPh sb="279" eb="281">
      <t>ヒヨウ</t>
    </rPh>
    <rPh sb="282" eb="284">
      <t>サクゲン</t>
    </rPh>
    <rPh sb="285" eb="286">
      <t>ツト</t>
    </rPh>
    <rPh sb="288" eb="290">
      <t>ヒツヨウ</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</si>
  <si>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</si>
  <si>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</si>
  <si>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</si>
  <si>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</si>
  <si>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</si>
  <si>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</si>
  <si>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</si>
  <si>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</si>
  <si>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</si>
  <si>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</si>
  <si>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</si>
  <si>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</si>
  <si>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</si>
  <si>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</si>
  <si>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</si>
  <si>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</si>
  <si>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</si>
  <si>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</si>
  <si>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</si>
  <si>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</si>
  <si>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</si>
  <si>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</si>
  <si>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</si>
  <si>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</si>
  <si>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</si>
  <si>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</si>
  <si>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</si>
  <si>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</si>
  <si>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</si>
  <si>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</si>
  <si>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</si>
  <si>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</si>
  <si>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</si>
  <si>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法定耐用年数を超過した管渠はありません。管渠の面整備が完了していることから、今後も既存施設の定期的な点検や修繕などにより延命化を図って行きます。</t>
  </si>
  <si>
    <t>人口減少に伴う料金収入の減少や施設の老朽化による課題などがありますが、費用の抑制に努めながら、隣接する処理区との統廃合や、公共下水道への接続を検討するなど、経営の効率化に努めて行きます。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</si>
</sst>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2.e-002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66.2</c:v>
                </c:pt>
                <c:pt idx="2">
                  <c:v>59.96</c:v>
                </c:pt>
                <c:pt idx="3">
                  <c:v>61.37</c:v>
                </c:pt>
                <c:pt idx="4">
                  <c:v>69.11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55.26</c:v>
                </c:pt>
                <c:pt idx="2">
                  <c:v>54.54</c:v>
                </c:pt>
                <c:pt idx="3">
                  <c:v>52.9</c:v>
                </c:pt>
                <c:pt idx="4">
                  <c:v>52.63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97.98</c:v>
                </c:pt>
                <c:pt idx="2">
                  <c:v>97.92</c:v>
                </c:pt>
                <c:pt idx="3">
                  <c:v>97.88</c:v>
                </c:pt>
                <c:pt idx="4">
                  <c:v>97.85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90.52</c:v>
                </c:pt>
                <c:pt idx="2">
                  <c:v>90.3</c:v>
                </c:pt>
                <c:pt idx="3">
                  <c:v>90.3</c:v>
                </c:pt>
                <c:pt idx="4">
                  <c:v>90.32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142.93</c:v>
                </c:pt>
                <c:pt idx="2">
                  <c:v>130.57</c:v>
                </c:pt>
                <c:pt idx="3">
                  <c:v>105.97</c:v>
                </c:pt>
                <c:pt idx="4">
                  <c:v>113.93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103.09</c:v>
                </c:pt>
                <c:pt idx="2">
                  <c:v>102.11</c:v>
                </c:pt>
                <c:pt idx="3">
                  <c:v>101.91</c:v>
                </c:pt>
                <c:pt idx="4">
                  <c:v>103.07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5.62</c:v>
                </c:pt>
                <c:pt idx="2">
                  <c:v>11.13</c:v>
                </c:pt>
                <c:pt idx="3">
                  <c:v>16.54</c:v>
                </c:pt>
                <c:pt idx="4">
                  <c:v>21.22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24.8</c:v>
                </c:pt>
                <c:pt idx="2">
                  <c:v>28.12</c:v>
                </c:pt>
                <c:pt idx="3">
                  <c:v>28.79</c:v>
                </c:pt>
                <c:pt idx="4">
                  <c:v>30.5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101.24</c:v>
                </c:pt>
                <c:pt idx="2">
                  <c:v>124.9</c:v>
                </c:pt>
                <c:pt idx="3">
                  <c:v>124.8</c:v>
                </c:pt>
                <c:pt idx="4">
                  <c:v>120.64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107</c:v>
                </c:pt>
                <c:pt idx="2">
                  <c:v>122.58</c:v>
                </c:pt>
                <c:pt idx="3">
                  <c:v>78.760000000000005</c:v>
                </c:pt>
                <c:pt idx="4">
                  <c:v>102.05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37.24</c:v>
                </c:pt>
                <c:pt idx="2">
                  <c:v>33.58</c:v>
                </c:pt>
                <c:pt idx="3">
                  <c:v>35.42</c:v>
                </c:pt>
                <c:pt idx="4">
                  <c:v>39.82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736.58</c:v>
                </c:pt>
                <c:pt idx="2">
                  <c:v>1213.94</c:v>
                </c:pt>
                <c:pt idx="3">
                  <c:v>1225.6099999999999</c:v>
                </c:pt>
                <c:pt idx="4">
                  <c:v>1080.92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783.8</c:v>
                </c:pt>
                <c:pt idx="2">
                  <c:v>778.81</c:v>
                </c:pt>
                <c:pt idx="3">
                  <c:v>718.49</c:v>
                </c:pt>
                <c:pt idx="4">
                  <c:v>743.31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95.31</c:v>
                </c:pt>
                <c:pt idx="2">
                  <c:v>95.27</c:v>
                </c:pt>
                <c:pt idx="3">
                  <c:v>84.06</c:v>
                </c:pt>
                <c:pt idx="4">
                  <c:v>95.67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68.11</c:v>
                </c:pt>
                <c:pt idx="2">
                  <c:v>67.23</c:v>
                </c:pt>
                <c:pt idx="3">
                  <c:v>61.82</c:v>
                </c:pt>
                <c:pt idx="4">
                  <c:v>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170.79</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222.41</c:v>
                </c:pt>
                <c:pt idx="2">
                  <c:v>228.21</c:v>
                </c:pt>
                <c:pt idx="3">
                  <c:v>246.9</c:v>
                </c:pt>
                <c:pt idx="4">
                  <c:v>250.43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4"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49697</v>
      </c>
      <c r="AM8" s="21"/>
      <c r="AN8" s="21"/>
      <c r="AO8" s="21"/>
      <c r="AP8" s="21"/>
      <c r="AQ8" s="21"/>
      <c r="AR8" s="21"/>
      <c r="AS8" s="21"/>
      <c r="AT8" s="7">
        <f>データ!T6</f>
        <v>84.14</v>
      </c>
      <c r="AU8" s="7"/>
      <c r="AV8" s="7"/>
      <c r="AW8" s="7"/>
      <c r="AX8" s="7"/>
      <c r="AY8" s="7"/>
      <c r="AZ8" s="7"/>
      <c r="BA8" s="7"/>
      <c r="BB8" s="7">
        <f>データ!U6</f>
        <v>590.65</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74.75</v>
      </c>
      <c r="J10" s="7"/>
      <c r="K10" s="7"/>
      <c r="L10" s="7"/>
      <c r="M10" s="7"/>
      <c r="N10" s="7"/>
      <c r="O10" s="7"/>
      <c r="P10" s="7">
        <f>データ!P6</f>
        <v>3.76</v>
      </c>
      <c r="Q10" s="7"/>
      <c r="R10" s="7"/>
      <c r="S10" s="7"/>
      <c r="T10" s="7"/>
      <c r="U10" s="7"/>
      <c r="V10" s="7"/>
      <c r="W10" s="7">
        <f>データ!Q6</f>
        <v>64.52</v>
      </c>
      <c r="X10" s="7"/>
      <c r="Y10" s="7"/>
      <c r="Z10" s="7"/>
      <c r="AA10" s="7"/>
      <c r="AB10" s="7"/>
      <c r="AC10" s="7"/>
      <c r="AD10" s="21">
        <f>データ!R6</f>
        <v>3080</v>
      </c>
      <c r="AE10" s="21"/>
      <c r="AF10" s="21"/>
      <c r="AG10" s="21"/>
      <c r="AH10" s="21"/>
      <c r="AI10" s="21"/>
      <c r="AJ10" s="21"/>
      <c r="AK10" s="2"/>
      <c r="AL10" s="21">
        <f>データ!V6</f>
        <v>1858</v>
      </c>
      <c r="AM10" s="21"/>
      <c r="AN10" s="21"/>
      <c r="AO10" s="21"/>
      <c r="AP10" s="21"/>
      <c r="AQ10" s="21"/>
      <c r="AR10" s="21"/>
      <c r="AS10" s="21"/>
      <c r="AT10" s="7">
        <f>データ!W6</f>
        <v>0.71</v>
      </c>
      <c r="AU10" s="7"/>
      <c r="AV10" s="7"/>
      <c r="AW10" s="7"/>
      <c r="AX10" s="7"/>
      <c r="AY10" s="7"/>
      <c r="AZ10" s="7"/>
      <c r="BA10" s="7"/>
      <c r="BB10" s="7">
        <f>データ!X6</f>
        <v>2616.9</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78</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2IiDR4irCYEG/UBASqOxbi85p8XGrs2NtHU5JjJtuS6AcxMlS7oTC6Z1VQk7tvo2xGbRnixmxI9e3dh5+hIyYA==" saltValue="I3a7o+zBwNJQhGmBsw1td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79</v>
      </c>
      <c r="T5" s="72" t="s">
        <v>80</v>
      </c>
      <c r="U5" s="72" t="s">
        <v>64</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43</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172111</v>
      </c>
      <c r="D6" s="67">
        <f t="shared" si="1"/>
        <v>46</v>
      </c>
      <c r="E6" s="67">
        <f t="shared" si="1"/>
        <v>17</v>
      </c>
      <c r="F6" s="67">
        <f t="shared" si="1"/>
        <v>5</v>
      </c>
      <c r="G6" s="67">
        <f t="shared" si="1"/>
        <v>0</v>
      </c>
      <c r="H6" s="67" t="str">
        <f t="shared" si="1"/>
        <v>石川県　能美市</v>
      </c>
      <c r="I6" s="67" t="str">
        <f t="shared" si="1"/>
        <v>法適用</v>
      </c>
      <c r="J6" s="67" t="str">
        <f t="shared" si="1"/>
        <v>下水道事業</v>
      </c>
      <c r="K6" s="67" t="str">
        <f t="shared" si="1"/>
        <v>農業集落排水</v>
      </c>
      <c r="L6" s="67" t="str">
        <f t="shared" si="1"/>
        <v>F1</v>
      </c>
      <c r="M6" s="67" t="str">
        <f t="shared" si="1"/>
        <v>非設置</v>
      </c>
      <c r="N6" s="75" t="str">
        <f t="shared" si="1"/>
        <v>-</v>
      </c>
      <c r="O6" s="75">
        <f t="shared" si="1"/>
        <v>74.75</v>
      </c>
      <c r="P6" s="75">
        <f t="shared" si="1"/>
        <v>3.76</v>
      </c>
      <c r="Q6" s="75">
        <f t="shared" si="1"/>
        <v>64.52</v>
      </c>
      <c r="R6" s="75">
        <f t="shared" si="1"/>
        <v>3080</v>
      </c>
      <c r="S6" s="75">
        <f t="shared" si="1"/>
        <v>49697</v>
      </c>
      <c r="T6" s="75">
        <f t="shared" si="1"/>
        <v>84.14</v>
      </c>
      <c r="U6" s="75">
        <f t="shared" si="1"/>
        <v>590.65</v>
      </c>
      <c r="V6" s="75">
        <f t="shared" si="1"/>
        <v>1858</v>
      </c>
      <c r="W6" s="75">
        <f t="shared" si="1"/>
        <v>0.71</v>
      </c>
      <c r="X6" s="75">
        <f t="shared" si="1"/>
        <v>2616.9</v>
      </c>
      <c r="Y6" s="83" t="str">
        <f t="shared" ref="Y6:AH6" si="2">IF(Y7="",NA(),Y7)</f>
        <v>-</v>
      </c>
      <c r="Z6" s="83">
        <f t="shared" si="2"/>
        <v>142.93</v>
      </c>
      <c r="AA6" s="83">
        <f t="shared" si="2"/>
        <v>130.57</v>
      </c>
      <c r="AB6" s="83">
        <f t="shared" si="2"/>
        <v>105.97</v>
      </c>
      <c r="AC6" s="83">
        <f t="shared" si="2"/>
        <v>113.93</v>
      </c>
      <c r="AD6" s="83" t="str">
        <f t="shared" si="2"/>
        <v>-</v>
      </c>
      <c r="AE6" s="83">
        <f t="shared" si="2"/>
        <v>103.09</v>
      </c>
      <c r="AF6" s="83">
        <f t="shared" si="2"/>
        <v>102.11</v>
      </c>
      <c r="AG6" s="83">
        <f t="shared" si="2"/>
        <v>101.91</v>
      </c>
      <c r="AH6" s="83">
        <f t="shared" si="2"/>
        <v>103.07</v>
      </c>
      <c r="AI6" s="75" t="str">
        <f>IF(AI7="","",IF(AI7="-","【-】","【"&amp;SUBSTITUTE(TEXT(AI7,"#,##0.00"),"-","△")&amp;"】"))</f>
        <v>【104.44】</v>
      </c>
      <c r="AJ6" s="83" t="str">
        <f t="shared" ref="AJ6:AS6" si="3">IF(AJ7="",NA(),AJ7)</f>
        <v>-</v>
      </c>
      <c r="AK6" s="75">
        <f t="shared" si="3"/>
        <v>0</v>
      </c>
      <c r="AL6" s="75">
        <f t="shared" si="3"/>
        <v>0</v>
      </c>
      <c r="AM6" s="75">
        <f t="shared" si="3"/>
        <v>0</v>
      </c>
      <c r="AN6" s="75">
        <f t="shared" si="3"/>
        <v>0</v>
      </c>
      <c r="AO6" s="83" t="str">
        <f t="shared" si="3"/>
        <v>-</v>
      </c>
      <c r="AP6" s="83">
        <f t="shared" si="3"/>
        <v>101.24</v>
      </c>
      <c r="AQ6" s="83">
        <f t="shared" si="3"/>
        <v>124.9</v>
      </c>
      <c r="AR6" s="83">
        <f t="shared" si="3"/>
        <v>124.8</v>
      </c>
      <c r="AS6" s="83">
        <f t="shared" si="3"/>
        <v>120.64</v>
      </c>
      <c r="AT6" s="75" t="str">
        <f>IF(AT7="","",IF(AT7="-","【-】","【"&amp;SUBSTITUTE(TEXT(AT7,"#,##0.00"),"-","△")&amp;"】"))</f>
        <v>【124.06】</v>
      </c>
      <c r="AU6" s="83" t="str">
        <f t="shared" ref="AU6:BD6" si="4">IF(AU7="",NA(),AU7)</f>
        <v>-</v>
      </c>
      <c r="AV6" s="83">
        <f t="shared" si="4"/>
        <v>107</v>
      </c>
      <c r="AW6" s="83">
        <f t="shared" si="4"/>
        <v>122.58</v>
      </c>
      <c r="AX6" s="83">
        <f t="shared" si="4"/>
        <v>78.760000000000005</v>
      </c>
      <c r="AY6" s="83">
        <f t="shared" si="4"/>
        <v>102.05</v>
      </c>
      <c r="AZ6" s="83" t="str">
        <f t="shared" si="4"/>
        <v>-</v>
      </c>
      <c r="BA6" s="83">
        <f t="shared" si="4"/>
        <v>37.24</v>
      </c>
      <c r="BB6" s="83">
        <f t="shared" si="4"/>
        <v>33.58</v>
      </c>
      <c r="BC6" s="83">
        <f t="shared" si="4"/>
        <v>35.42</v>
      </c>
      <c r="BD6" s="83">
        <f t="shared" si="4"/>
        <v>39.82</v>
      </c>
      <c r="BE6" s="75" t="str">
        <f>IF(BE7="","",IF(BE7="-","【-】","【"&amp;SUBSTITUTE(TEXT(BE7,"#,##0.00"),"-","△")&amp;"】"))</f>
        <v>【42.02】</v>
      </c>
      <c r="BF6" s="83" t="str">
        <f t="shared" ref="BF6:BO6" si="5">IF(BF7="",NA(),BF7)</f>
        <v>-</v>
      </c>
      <c r="BG6" s="83">
        <f t="shared" si="5"/>
        <v>736.58</v>
      </c>
      <c r="BH6" s="83">
        <f t="shared" si="5"/>
        <v>1213.94</v>
      </c>
      <c r="BI6" s="83">
        <f t="shared" si="5"/>
        <v>1225.6099999999999</v>
      </c>
      <c r="BJ6" s="83">
        <f t="shared" si="5"/>
        <v>1080.92</v>
      </c>
      <c r="BK6" s="83" t="str">
        <f t="shared" si="5"/>
        <v>-</v>
      </c>
      <c r="BL6" s="83">
        <f t="shared" si="5"/>
        <v>783.8</v>
      </c>
      <c r="BM6" s="83">
        <f t="shared" si="5"/>
        <v>778.81</v>
      </c>
      <c r="BN6" s="83">
        <f t="shared" si="5"/>
        <v>718.49</v>
      </c>
      <c r="BO6" s="83">
        <f t="shared" si="5"/>
        <v>743.31</v>
      </c>
      <c r="BP6" s="75" t="str">
        <f>IF(BP7="","",IF(BP7="-","【-】","【"&amp;SUBSTITUTE(TEXT(BP7,"#,##0.00"),"-","△")&amp;"】"))</f>
        <v>【785.10】</v>
      </c>
      <c r="BQ6" s="83" t="str">
        <f t="shared" ref="BQ6:BZ6" si="6">IF(BQ7="",NA(),BQ7)</f>
        <v>-</v>
      </c>
      <c r="BR6" s="83">
        <f t="shared" si="6"/>
        <v>95.31</v>
      </c>
      <c r="BS6" s="83">
        <f t="shared" si="6"/>
        <v>95.27</v>
      </c>
      <c r="BT6" s="83">
        <f t="shared" si="6"/>
        <v>84.06</v>
      </c>
      <c r="BU6" s="83">
        <f t="shared" si="6"/>
        <v>95.67</v>
      </c>
      <c r="BV6" s="83" t="str">
        <f t="shared" si="6"/>
        <v>-</v>
      </c>
      <c r="BW6" s="83">
        <f t="shared" si="6"/>
        <v>68.11</v>
      </c>
      <c r="BX6" s="83">
        <f t="shared" si="6"/>
        <v>67.23</v>
      </c>
      <c r="BY6" s="83">
        <f t="shared" si="6"/>
        <v>61.82</v>
      </c>
      <c r="BZ6" s="83">
        <f t="shared" si="6"/>
        <v>61.15</v>
      </c>
      <c r="CA6" s="75" t="str">
        <f>IF(CA7="","",IF(CA7="-","【-】","【"&amp;SUBSTITUTE(TEXT(CA7,"#,##0.00"),"-","△")&amp;"】"))</f>
        <v>【56.93】</v>
      </c>
      <c r="CB6" s="83" t="str">
        <f t="shared" ref="CB6:CK6" si="7">IF(CB7="",NA(),CB7)</f>
        <v>-</v>
      </c>
      <c r="CC6" s="83">
        <f t="shared" si="7"/>
        <v>150</v>
      </c>
      <c r="CD6" s="83">
        <f t="shared" si="7"/>
        <v>150</v>
      </c>
      <c r="CE6" s="83">
        <f t="shared" si="7"/>
        <v>170.79</v>
      </c>
      <c r="CF6" s="83">
        <f t="shared" si="7"/>
        <v>150</v>
      </c>
      <c r="CG6" s="83" t="str">
        <f t="shared" si="7"/>
        <v>-</v>
      </c>
      <c r="CH6" s="83">
        <f t="shared" si="7"/>
        <v>222.41</v>
      </c>
      <c r="CI6" s="83">
        <f t="shared" si="7"/>
        <v>228.21</v>
      </c>
      <c r="CJ6" s="83">
        <f t="shared" si="7"/>
        <v>246.9</v>
      </c>
      <c r="CK6" s="83">
        <f t="shared" si="7"/>
        <v>250.43</v>
      </c>
      <c r="CL6" s="75" t="str">
        <f>IF(CL7="","",IF(CL7="-","【-】","【"&amp;SUBSTITUTE(TEXT(CL7,"#,##0.00"),"-","△")&amp;"】"))</f>
        <v>【271.15】</v>
      </c>
      <c r="CM6" s="83" t="str">
        <f t="shared" ref="CM6:CV6" si="8">IF(CM7="",NA(),CM7)</f>
        <v>-</v>
      </c>
      <c r="CN6" s="83">
        <f t="shared" si="8"/>
        <v>66.2</v>
      </c>
      <c r="CO6" s="83">
        <f t="shared" si="8"/>
        <v>59.96</v>
      </c>
      <c r="CP6" s="83">
        <f t="shared" si="8"/>
        <v>61.37</v>
      </c>
      <c r="CQ6" s="83">
        <f t="shared" si="8"/>
        <v>69.11</v>
      </c>
      <c r="CR6" s="83" t="str">
        <f t="shared" si="8"/>
        <v>-</v>
      </c>
      <c r="CS6" s="83">
        <f t="shared" si="8"/>
        <v>55.26</v>
      </c>
      <c r="CT6" s="83">
        <f t="shared" si="8"/>
        <v>54.54</v>
      </c>
      <c r="CU6" s="83">
        <f t="shared" si="8"/>
        <v>52.9</v>
      </c>
      <c r="CV6" s="83">
        <f t="shared" si="8"/>
        <v>52.63</v>
      </c>
      <c r="CW6" s="75" t="str">
        <f>IF(CW7="","",IF(CW7="-","【-】","【"&amp;SUBSTITUTE(TEXT(CW7,"#,##0.00"),"-","△")&amp;"】"))</f>
        <v>【49.87】</v>
      </c>
      <c r="CX6" s="83" t="str">
        <f t="shared" ref="CX6:DG6" si="9">IF(CX7="",NA(),CX7)</f>
        <v>-</v>
      </c>
      <c r="CY6" s="83">
        <f t="shared" si="9"/>
        <v>97.98</v>
      </c>
      <c r="CZ6" s="83">
        <f t="shared" si="9"/>
        <v>97.92</v>
      </c>
      <c r="DA6" s="83">
        <f t="shared" si="9"/>
        <v>97.88</v>
      </c>
      <c r="DB6" s="83">
        <f t="shared" si="9"/>
        <v>97.85</v>
      </c>
      <c r="DC6" s="83" t="str">
        <f t="shared" si="9"/>
        <v>-</v>
      </c>
      <c r="DD6" s="83">
        <f t="shared" si="9"/>
        <v>90.52</v>
      </c>
      <c r="DE6" s="83">
        <f t="shared" si="9"/>
        <v>90.3</v>
      </c>
      <c r="DF6" s="83">
        <f t="shared" si="9"/>
        <v>90.3</v>
      </c>
      <c r="DG6" s="83">
        <f t="shared" si="9"/>
        <v>90.32</v>
      </c>
      <c r="DH6" s="75" t="str">
        <f>IF(DH7="","",IF(DH7="-","【-】","【"&amp;SUBSTITUTE(TEXT(DH7,"#,##0.00"),"-","△")&amp;"】"))</f>
        <v>【87.54】</v>
      </c>
      <c r="DI6" s="83" t="str">
        <f t="shared" ref="DI6:DR6" si="10">IF(DI7="",NA(),DI7)</f>
        <v>-</v>
      </c>
      <c r="DJ6" s="83">
        <f t="shared" si="10"/>
        <v>5.62</v>
      </c>
      <c r="DK6" s="83">
        <f t="shared" si="10"/>
        <v>11.13</v>
      </c>
      <c r="DL6" s="83">
        <f t="shared" si="10"/>
        <v>16.54</v>
      </c>
      <c r="DM6" s="83">
        <f t="shared" si="10"/>
        <v>21.22</v>
      </c>
      <c r="DN6" s="83" t="str">
        <f t="shared" si="10"/>
        <v>-</v>
      </c>
      <c r="DO6" s="83">
        <f t="shared" si="10"/>
        <v>24.8</v>
      </c>
      <c r="DP6" s="83">
        <f t="shared" si="10"/>
        <v>28.12</v>
      </c>
      <c r="DQ6" s="83">
        <f t="shared" si="10"/>
        <v>28.79</v>
      </c>
      <c r="DR6" s="83">
        <f t="shared" si="10"/>
        <v>30.5</v>
      </c>
      <c r="DS6" s="75" t="str">
        <f>IF(DS7="","",IF(DS7="-","【-】","【"&amp;SUBSTITUTE(TEXT(DS7,"#,##0.00"),"-","△")&amp;"】"))</f>
        <v>【28.42】</v>
      </c>
      <c r="DT6" s="83" t="str">
        <f t="shared" ref="DT6:EC6" si="11">IF(DT7="",NA(),DT7)</f>
        <v>-</v>
      </c>
      <c r="DU6" s="75">
        <f t="shared" si="11"/>
        <v>0</v>
      </c>
      <c r="DV6" s="75">
        <f t="shared" si="11"/>
        <v>0</v>
      </c>
      <c r="DW6" s="75">
        <f t="shared" si="11"/>
        <v>0</v>
      </c>
      <c r="DX6" s="75">
        <f t="shared" si="11"/>
        <v>0</v>
      </c>
      <c r="DY6" s="83" t="str">
        <f t="shared" si="11"/>
        <v>-</v>
      </c>
      <c r="DZ6" s="75">
        <f t="shared" si="11"/>
        <v>0</v>
      </c>
      <c r="EA6" s="75">
        <f t="shared" si="11"/>
        <v>0</v>
      </c>
      <c r="EB6" s="75">
        <f t="shared" si="11"/>
        <v>0</v>
      </c>
      <c r="EC6" s="75">
        <f t="shared" si="11"/>
        <v>0</v>
      </c>
      <c r="ED6" s="75" t="str">
        <f>IF(ED7="","",IF(ED7="-","【-】","【"&amp;SUBSTITUTE(TEXT(ED7,"#,##0.00"),"-","△")&amp;"】"))</f>
        <v>【0.08】</v>
      </c>
      <c r="EE6" s="83" t="str">
        <f t="shared" ref="EE6:EN6" si="12">IF(EE7="",NA(),EE7)</f>
        <v>-</v>
      </c>
      <c r="EF6" s="75">
        <f t="shared" si="12"/>
        <v>0</v>
      </c>
      <c r="EG6" s="75">
        <f t="shared" si="12"/>
        <v>0</v>
      </c>
      <c r="EH6" s="75">
        <f t="shared" si="12"/>
        <v>0</v>
      </c>
      <c r="EI6" s="75">
        <f t="shared" si="12"/>
        <v>0</v>
      </c>
      <c r="EJ6" s="83" t="str">
        <f t="shared" si="12"/>
        <v>-</v>
      </c>
      <c r="EK6" s="83">
        <f t="shared" si="12"/>
        <v>2.e-002</v>
      </c>
      <c r="EL6" s="83">
        <f t="shared" si="12"/>
        <v>1.e-002</v>
      </c>
      <c r="EM6" s="83">
        <f t="shared" si="12"/>
        <v>1.e-002</v>
      </c>
      <c r="EN6" s="83">
        <f t="shared" si="12"/>
        <v>2.e-002</v>
      </c>
      <c r="EO6" s="75" t="str">
        <f>IF(EO7="","",IF(EO7="-","【-】","【"&amp;SUBSTITUTE(TEXT(EO7,"#,##0.00"),"-","△")&amp;"】"))</f>
        <v>【0.02】</v>
      </c>
    </row>
    <row r="7" spans="1:148" s="61" customFormat="1">
      <c r="A7" s="62"/>
      <c r="B7" s="68">
        <v>2023</v>
      </c>
      <c r="C7" s="68">
        <v>172111</v>
      </c>
      <c r="D7" s="68">
        <v>46</v>
      </c>
      <c r="E7" s="68">
        <v>17</v>
      </c>
      <c r="F7" s="68">
        <v>5</v>
      </c>
      <c r="G7" s="68">
        <v>0</v>
      </c>
      <c r="H7" s="68" t="s">
        <v>96</v>
      </c>
      <c r="I7" s="68" t="s">
        <v>97</v>
      </c>
      <c r="J7" s="68" t="s">
        <v>98</v>
      </c>
      <c r="K7" s="68" t="s">
        <v>99</v>
      </c>
      <c r="L7" s="68" t="s">
        <v>100</v>
      </c>
      <c r="M7" s="68" t="s">
        <v>101</v>
      </c>
      <c r="N7" s="76" t="s">
        <v>102</v>
      </c>
      <c r="O7" s="76">
        <v>74.75</v>
      </c>
      <c r="P7" s="76">
        <v>3.76</v>
      </c>
      <c r="Q7" s="76">
        <v>64.52</v>
      </c>
      <c r="R7" s="76">
        <v>3080</v>
      </c>
      <c r="S7" s="76">
        <v>49697</v>
      </c>
      <c r="T7" s="76">
        <v>84.14</v>
      </c>
      <c r="U7" s="76">
        <v>590.65</v>
      </c>
      <c r="V7" s="76">
        <v>1858</v>
      </c>
      <c r="W7" s="76">
        <v>0.71</v>
      </c>
      <c r="X7" s="76">
        <v>2616.9</v>
      </c>
      <c r="Y7" s="76" t="s">
        <v>102</v>
      </c>
      <c r="Z7" s="76">
        <v>142.93</v>
      </c>
      <c r="AA7" s="76">
        <v>130.57</v>
      </c>
      <c r="AB7" s="76">
        <v>105.97</v>
      </c>
      <c r="AC7" s="76">
        <v>113.93</v>
      </c>
      <c r="AD7" s="76" t="s">
        <v>102</v>
      </c>
      <c r="AE7" s="76">
        <v>103.09</v>
      </c>
      <c r="AF7" s="76">
        <v>102.11</v>
      </c>
      <c r="AG7" s="76">
        <v>101.91</v>
      </c>
      <c r="AH7" s="76">
        <v>103.07</v>
      </c>
      <c r="AI7" s="76">
        <v>104.44</v>
      </c>
      <c r="AJ7" s="76" t="s">
        <v>102</v>
      </c>
      <c r="AK7" s="76">
        <v>0</v>
      </c>
      <c r="AL7" s="76">
        <v>0</v>
      </c>
      <c r="AM7" s="76">
        <v>0</v>
      </c>
      <c r="AN7" s="76">
        <v>0</v>
      </c>
      <c r="AO7" s="76" t="s">
        <v>102</v>
      </c>
      <c r="AP7" s="76">
        <v>101.24</v>
      </c>
      <c r="AQ7" s="76">
        <v>124.9</v>
      </c>
      <c r="AR7" s="76">
        <v>124.8</v>
      </c>
      <c r="AS7" s="76">
        <v>120.64</v>
      </c>
      <c r="AT7" s="76">
        <v>124.06</v>
      </c>
      <c r="AU7" s="76" t="s">
        <v>102</v>
      </c>
      <c r="AV7" s="76">
        <v>107</v>
      </c>
      <c r="AW7" s="76">
        <v>122.58</v>
      </c>
      <c r="AX7" s="76">
        <v>78.760000000000005</v>
      </c>
      <c r="AY7" s="76">
        <v>102.05</v>
      </c>
      <c r="AZ7" s="76" t="s">
        <v>102</v>
      </c>
      <c r="BA7" s="76">
        <v>37.24</v>
      </c>
      <c r="BB7" s="76">
        <v>33.58</v>
      </c>
      <c r="BC7" s="76">
        <v>35.42</v>
      </c>
      <c r="BD7" s="76">
        <v>39.82</v>
      </c>
      <c r="BE7" s="76">
        <v>42.02</v>
      </c>
      <c r="BF7" s="76" t="s">
        <v>102</v>
      </c>
      <c r="BG7" s="76">
        <v>736.58</v>
      </c>
      <c r="BH7" s="76">
        <v>1213.94</v>
      </c>
      <c r="BI7" s="76">
        <v>1225.6099999999999</v>
      </c>
      <c r="BJ7" s="76">
        <v>1080.92</v>
      </c>
      <c r="BK7" s="76" t="s">
        <v>102</v>
      </c>
      <c r="BL7" s="76">
        <v>783.8</v>
      </c>
      <c r="BM7" s="76">
        <v>778.81</v>
      </c>
      <c r="BN7" s="76">
        <v>718.49</v>
      </c>
      <c r="BO7" s="76">
        <v>743.31</v>
      </c>
      <c r="BP7" s="76">
        <v>785.1</v>
      </c>
      <c r="BQ7" s="76" t="s">
        <v>102</v>
      </c>
      <c r="BR7" s="76">
        <v>95.31</v>
      </c>
      <c r="BS7" s="76">
        <v>95.27</v>
      </c>
      <c r="BT7" s="76">
        <v>84.06</v>
      </c>
      <c r="BU7" s="76">
        <v>95.67</v>
      </c>
      <c r="BV7" s="76" t="s">
        <v>102</v>
      </c>
      <c r="BW7" s="76">
        <v>68.11</v>
      </c>
      <c r="BX7" s="76">
        <v>67.23</v>
      </c>
      <c r="BY7" s="76">
        <v>61.82</v>
      </c>
      <c r="BZ7" s="76">
        <v>61.15</v>
      </c>
      <c r="CA7" s="76">
        <v>56.93</v>
      </c>
      <c r="CB7" s="76" t="s">
        <v>102</v>
      </c>
      <c r="CC7" s="76">
        <v>150</v>
      </c>
      <c r="CD7" s="76">
        <v>150</v>
      </c>
      <c r="CE7" s="76">
        <v>170.79</v>
      </c>
      <c r="CF7" s="76">
        <v>150</v>
      </c>
      <c r="CG7" s="76" t="s">
        <v>102</v>
      </c>
      <c r="CH7" s="76">
        <v>222.41</v>
      </c>
      <c r="CI7" s="76">
        <v>228.21</v>
      </c>
      <c r="CJ7" s="76">
        <v>246.9</v>
      </c>
      <c r="CK7" s="76">
        <v>250.43</v>
      </c>
      <c r="CL7" s="76">
        <v>271.14999999999998</v>
      </c>
      <c r="CM7" s="76" t="s">
        <v>102</v>
      </c>
      <c r="CN7" s="76">
        <v>66.2</v>
      </c>
      <c r="CO7" s="76">
        <v>59.96</v>
      </c>
      <c r="CP7" s="76">
        <v>61.37</v>
      </c>
      <c r="CQ7" s="76">
        <v>69.11</v>
      </c>
      <c r="CR7" s="76" t="s">
        <v>102</v>
      </c>
      <c r="CS7" s="76">
        <v>55.26</v>
      </c>
      <c r="CT7" s="76">
        <v>54.54</v>
      </c>
      <c r="CU7" s="76">
        <v>52.9</v>
      </c>
      <c r="CV7" s="76">
        <v>52.63</v>
      </c>
      <c r="CW7" s="76">
        <v>49.87</v>
      </c>
      <c r="CX7" s="76" t="s">
        <v>102</v>
      </c>
      <c r="CY7" s="76">
        <v>97.98</v>
      </c>
      <c r="CZ7" s="76">
        <v>97.92</v>
      </c>
      <c r="DA7" s="76">
        <v>97.88</v>
      </c>
      <c r="DB7" s="76">
        <v>97.85</v>
      </c>
      <c r="DC7" s="76" t="s">
        <v>102</v>
      </c>
      <c r="DD7" s="76">
        <v>90.52</v>
      </c>
      <c r="DE7" s="76">
        <v>90.3</v>
      </c>
      <c r="DF7" s="76">
        <v>90.3</v>
      </c>
      <c r="DG7" s="76">
        <v>90.32</v>
      </c>
      <c r="DH7" s="76">
        <v>87.54</v>
      </c>
      <c r="DI7" s="76" t="s">
        <v>102</v>
      </c>
      <c r="DJ7" s="76">
        <v>5.62</v>
      </c>
      <c r="DK7" s="76">
        <v>11.13</v>
      </c>
      <c r="DL7" s="76">
        <v>16.54</v>
      </c>
      <c r="DM7" s="76">
        <v>21.22</v>
      </c>
      <c r="DN7" s="76" t="s">
        <v>102</v>
      </c>
      <c r="DO7" s="76">
        <v>24.8</v>
      </c>
      <c r="DP7" s="76">
        <v>28.12</v>
      </c>
      <c r="DQ7" s="76">
        <v>28.79</v>
      </c>
      <c r="DR7" s="76">
        <v>30.5</v>
      </c>
      <c r="DS7" s="76">
        <v>28.42</v>
      </c>
      <c r="DT7" s="76" t="s">
        <v>102</v>
      </c>
      <c r="DU7" s="76">
        <v>0</v>
      </c>
      <c r="DV7" s="76">
        <v>0</v>
      </c>
      <c r="DW7" s="76">
        <v>0</v>
      </c>
      <c r="DX7" s="76">
        <v>0</v>
      </c>
      <c r="DY7" s="76" t="s">
        <v>102</v>
      </c>
      <c r="DZ7" s="76">
        <v>0</v>
      </c>
      <c r="EA7" s="76">
        <v>0</v>
      </c>
      <c r="EB7" s="76">
        <v>0</v>
      </c>
      <c r="EC7" s="76">
        <v>0</v>
      </c>
      <c r="ED7" s="76">
        <v>8.e-002</v>
      </c>
      <c r="EE7" s="76" t="s">
        <v>102</v>
      </c>
      <c r="EF7" s="76">
        <v>0</v>
      </c>
      <c r="EG7" s="76">
        <v>0</v>
      </c>
      <c r="EH7" s="76">
        <v>0</v>
      </c>
      <c r="EI7" s="76">
        <v>0</v>
      </c>
      <c r="EJ7" s="76" t="s">
        <v>102</v>
      </c>
      <c r="EK7" s="76">
        <v>2.e-002</v>
      </c>
      <c r="EL7" s="76">
        <v>1.e-002</v>
      </c>
      <c r="EM7" s="76">
        <v>1.e-002</v>
      </c>
      <c r="EN7" s="76">
        <v>2.e-002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2025-01-24T07:17:29Z</dcterms:created>
  <dcterms:modified xsi:type="dcterms:W3CDTF">2025-03-19T05:07:00Z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2025-03-19T05:07:00Z</vt:filetime>
  </property>
</Properties>
</file>