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zV07CVEdc40doeX7DEvu2qXe0V+ZnI00IlFzYNloe9ktmHfoPa5bo5rQ4A9IMwv6Dd5pIMVxt331Lhih/Dobg==" workbookSaltValue="prQgFtLpBn2IOu5LO7qSq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<sst xmlns="http://schemas.openxmlformats.org/spreadsheetml/2006/main" xmlns:r="http://schemas.openxmlformats.org/officeDocument/2006/relationships" count="110" uniqueCount="110">
  <si>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</si>
  <si>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</si>
  <si>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</si>
  <si>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</si>
  <si>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</si>
  <si>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</si>
  <si>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</si>
  <si>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</si>
  <si>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</si>
  <si>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</si>
  <si>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</si>
  <si>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</si>
  <si>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</si>
  <si>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</si>
  <si>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</si>
  <si>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</si>
  <si>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</si>
  <si>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</si>
  <si>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</si>
  <si>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</si>
  <si>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</si>
  <si>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</si>
  <si>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</si>
  <si>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</si>
  <si>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</si>
  <si>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</si>
  <si>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</si>
  <si>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</si>
  <si>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</si>
  <si>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</si>
  <si>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</si>
  <si>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</si>
  <si>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</si>
  <si>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①比率は100％以上となっており単年度の収支は黒字である。しかし⑤料金回収率は100％未満であることから資本費の一部に対して一般会計繰入金が補填されている。
②比率は０％を示しており健全と言える。
③比率は100％未満であるが翌年度企業債に係る短期債務が含まれている。返済原資は翌年度の使用料収入等を確保することとしている。
④計画区域内行政人口に対して処理区域内人口普及率は99％超に達しており、面整備は概ね完了している。当市は管渠等の施設整備を着実に行ってきた結果として比率は高くなっている。
⑤令和４年度(2022年)に企業債の償還ピークを迎え、資本費（減価償却費等）の減少に伴い経費回収率は徐々に回復するように思われるが、人口減少予測による使用料収入の減少も合わせて見込んでおり経費回収率は横ばいで推移していく。今後の投資に備え使用料料金の改定を検討していく必要がある。
⑥使用料収入及び汚水処理費（維持管理費・資本費）の双方の減少を見込んでおり、汚水処理原価は概ね横ばいで推移していく見通しである。
⑦日当たりの最大稼働率が100％に達することもあり施設規模は適当なものと言える。しかし、不明水の侵入によって日当たり稼働量の更なる増加も考えられ不明水の侵入対策を検討していく必要がある。
⑧水洗化率は全国平均と比較しても低く、継続的な接続率の向上対策（戸別訪問等）を推進していく必要がある。</t>
    <rPh sb="1" eb="3">
      <t>ヒリツ</t>
    </rPh>
    <rPh sb="8" eb="10">
      <t>イジョウ</t>
    </rPh>
    <rPh sb="16" eb="19">
      <t>タンネンド</t>
    </rPh>
    <rPh sb="20" eb="22">
      <t>シュウシ</t>
    </rPh>
    <rPh sb="23" eb="25">
      <t>クロジ</t>
    </rPh>
    <rPh sb="33" eb="35">
      <t>リョウキン</t>
    </rPh>
    <rPh sb="35" eb="37">
      <t>カイシュウ</t>
    </rPh>
    <rPh sb="37" eb="38">
      <t>リツ</t>
    </rPh>
    <rPh sb="43" eb="45">
      <t>ミマン</t>
    </rPh>
    <rPh sb="52" eb="54">
      <t>シホン</t>
    </rPh>
    <rPh sb="54" eb="55">
      <t>ヒ</t>
    </rPh>
    <rPh sb="56" eb="58">
      <t>イチブ</t>
    </rPh>
    <rPh sb="59" eb="60">
      <t>タイ</t>
    </rPh>
    <rPh sb="62" eb="64">
      <t>イッパン</t>
    </rPh>
    <rPh sb="64" eb="66">
      <t>カイケイ</t>
    </rPh>
    <rPh sb="66" eb="68">
      <t>クリイレ</t>
    </rPh>
    <rPh sb="68" eb="69">
      <t>キン</t>
    </rPh>
    <rPh sb="70" eb="72">
      <t>ホテン</t>
    </rPh>
    <rPh sb="80" eb="82">
      <t>ヒリツ</t>
    </rPh>
    <rPh sb="86" eb="87">
      <t>シメ</t>
    </rPh>
    <rPh sb="91" eb="93">
      <t>ケンゼン</t>
    </rPh>
    <rPh sb="94" eb="95">
      <t>イ</t>
    </rPh>
    <rPh sb="100" eb="102">
      <t>ヒリツ</t>
    </rPh>
    <rPh sb="107" eb="109">
      <t>ミマン</t>
    </rPh>
    <rPh sb="113" eb="116">
      <t>ヨクネンド</t>
    </rPh>
    <rPh sb="116" eb="118">
      <t>キギョウ</t>
    </rPh>
    <rPh sb="118" eb="119">
      <t>サイ</t>
    </rPh>
    <rPh sb="120" eb="121">
      <t>カカ</t>
    </rPh>
    <rPh sb="122" eb="124">
      <t>タンキ</t>
    </rPh>
    <rPh sb="124" eb="126">
      <t>サイム</t>
    </rPh>
    <rPh sb="127" eb="128">
      <t>フク</t>
    </rPh>
    <rPh sb="134" eb="136">
      <t>ヘンサイ</t>
    </rPh>
    <rPh sb="136" eb="138">
      <t>ゲンシ</t>
    </rPh>
    <rPh sb="139" eb="142">
      <t>ヨクネンド</t>
    </rPh>
    <rPh sb="143" eb="145">
      <t>シヨウ</t>
    </rPh>
    <rPh sb="145" eb="146">
      <t>リョウ</t>
    </rPh>
    <rPh sb="146" eb="148">
      <t>シュウニュウ</t>
    </rPh>
    <rPh sb="148" eb="149">
      <t>トウ</t>
    </rPh>
    <rPh sb="150" eb="152">
      <t>カクホ</t>
    </rPh>
    <rPh sb="164" eb="166">
      <t>ケイカク</t>
    </rPh>
    <rPh sb="166" eb="168">
      <t>クイキ</t>
    </rPh>
    <rPh sb="168" eb="169">
      <t>ナイ</t>
    </rPh>
    <rPh sb="169" eb="171">
      <t>ギョウセイ</t>
    </rPh>
    <rPh sb="171" eb="173">
      <t>ジンコウ</t>
    </rPh>
    <rPh sb="174" eb="175">
      <t>タイ</t>
    </rPh>
    <rPh sb="177" eb="179">
      <t>ショリ</t>
    </rPh>
    <rPh sb="179" eb="181">
      <t>クイキ</t>
    </rPh>
    <rPh sb="181" eb="182">
      <t>ナイ</t>
    </rPh>
    <rPh sb="182" eb="184">
      <t>ジンコウ</t>
    </rPh>
    <rPh sb="184" eb="186">
      <t>フキュウ</t>
    </rPh>
    <rPh sb="186" eb="187">
      <t>リツ</t>
    </rPh>
    <rPh sb="213" eb="214">
      <t>シ</t>
    </rPh>
    <rPh sb="227" eb="228">
      <t>オコナ</t>
    </rPh>
    <rPh sb="232" eb="234">
      <t>ケッカ</t>
    </rPh>
    <rPh sb="237" eb="239">
      <t>ヒリツ</t>
    </rPh>
    <rPh sb="240" eb="241">
      <t>タカ</t>
    </rPh>
    <rPh sb="250" eb="251">
      <t>レイ</t>
    </rPh>
    <rPh sb="251" eb="252">
      <t>ワ</t>
    </rPh>
    <rPh sb="253" eb="255">
      <t>ネンド</t>
    </rPh>
    <rPh sb="260" eb="261">
      <t>ネン</t>
    </rPh>
    <rPh sb="263" eb="265">
      <t>キギョウ</t>
    </rPh>
    <rPh sb="265" eb="266">
      <t>サイ</t>
    </rPh>
    <rPh sb="267" eb="269">
      <t>ショウカン</t>
    </rPh>
    <rPh sb="273" eb="274">
      <t>ムカ</t>
    </rPh>
    <rPh sb="276" eb="278">
      <t>シホン</t>
    </rPh>
    <rPh sb="278" eb="279">
      <t>ヒ</t>
    </rPh>
    <rPh sb="280" eb="282">
      <t>ゲンカ</t>
    </rPh>
    <rPh sb="282" eb="284">
      <t>ショウキャク</t>
    </rPh>
    <rPh sb="284" eb="285">
      <t>ヒ</t>
    </rPh>
    <rPh sb="285" eb="286">
      <t>トウ</t>
    </rPh>
    <rPh sb="288" eb="290">
      <t>ゲンショウ</t>
    </rPh>
    <rPh sb="291" eb="292">
      <t>トモナ</t>
    </rPh>
    <rPh sb="293" eb="295">
      <t>ケイヒ</t>
    </rPh>
    <rPh sb="295" eb="297">
      <t>カイシュウ</t>
    </rPh>
    <rPh sb="297" eb="298">
      <t>リツ</t>
    </rPh>
    <rPh sb="299" eb="301">
      <t>ジョジョ</t>
    </rPh>
    <rPh sb="302" eb="304">
      <t>カイフク</t>
    </rPh>
    <rPh sb="309" eb="310">
      <t>オモ</t>
    </rPh>
    <rPh sb="315" eb="317">
      <t>ジンコウ</t>
    </rPh>
    <rPh sb="317" eb="319">
      <t>ゲンショウ</t>
    </rPh>
    <rPh sb="319" eb="321">
      <t>ヨソク</t>
    </rPh>
    <rPh sb="324" eb="326">
      <t>シヨウ</t>
    </rPh>
    <rPh sb="326" eb="327">
      <t>リョウ</t>
    </rPh>
    <rPh sb="327" eb="329">
      <t>シュウニュウ</t>
    </rPh>
    <rPh sb="330" eb="332">
      <t>ゲンショウ</t>
    </rPh>
    <rPh sb="333" eb="334">
      <t>ア</t>
    </rPh>
    <rPh sb="337" eb="339">
      <t>ミコ</t>
    </rPh>
    <rPh sb="343" eb="345">
      <t>ケイヒ</t>
    </rPh>
    <rPh sb="345" eb="347">
      <t>カイシュウ</t>
    </rPh>
    <rPh sb="347" eb="348">
      <t>リツ</t>
    </rPh>
    <rPh sb="349" eb="350">
      <t>ヨコ</t>
    </rPh>
    <rPh sb="353" eb="355">
      <t>スイイ</t>
    </rPh>
    <rPh sb="360" eb="362">
      <t>コンゴ</t>
    </rPh>
    <rPh sb="363" eb="365">
      <t>トウシ</t>
    </rPh>
    <rPh sb="366" eb="367">
      <t>ソナ</t>
    </rPh>
    <rPh sb="368" eb="370">
      <t>シヨウ</t>
    </rPh>
    <rPh sb="370" eb="371">
      <t>リョウ</t>
    </rPh>
    <rPh sb="371" eb="373">
      <t>リョウキン</t>
    </rPh>
    <rPh sb="374" eb="376">
      <t>カイテイ</t>
    </rPh>
    <rPh sb="377" eb="379">
      <t>ケントウ</t>
    </rPh>
    <rPh sb="383" eb="385">
      <t>ヒツヨウ</t>
    </rPh>
    <rPh sb="391" eb="393">
      <t>シヨウ</t>
    </rPh>
    <rPh sb="393" eb="394">
      <t>リョウ</t>
    </rPh>
    <rPh sb="394" eb="396">
      <t>シュウニュウ</t>
    </rPh>
    <rPh sb="396" eb="397">
      <t>オヨ</t>
    </rPh>
    <rPh sb="398" eb="400">
      <t>オスイ</t>
    </rPh>
    <rPh sb="400" eb="402">
      <t>ショリ</t>
    </rPh>
    <rPh sb="402" eb="403">
      <t>ヒ</t>
    </rPh>
    <rPh sb="404" eb="406">
      <t>イジ</t>
    </rPh>
    <rPh sb="406" eb="408">
      <t>カンリ</t>
    </rPh>
    <rPh sb="408" eb="409">
      <t>ヒ</t>
    </rPh>
    <rPh sb="410" eb="412">
      <t>シホン</t>
    </rPh>
    <rPh sb="412" eb="413">
      <t>ヒ</t>
    </rPh>
    <rPh sb="415" eb="417">
      <t>ソウホウ</t>
    </rPh>
    <rPh sb="418" eb="419">
      <t>ゲン</t>
    </rPh>
    <rPh sb="419" eb="420">
      <t>ショウ</t>
    </rPh>
    <rPh sb="421" eb="423">
      <t>ミコ</t>
    </rPh>
    <rPh sb="428" eb="430">
      <t>オスイ</t>
    </rPh>
    <rPh sb="430" eb="432">
      <t>ショリ</t>
    </rPh>
    <rPh sb="432" eb="434">
      <t>ゲンカ</t>
    </rPh>
    <rPh sb="435" eb="436">
      <t>オオム</t>
    </rPh>
    <rPh sb="437" eb="438">
      <t>ヨコ</t>
    </rPh>
    <rPh sb="441" eb="443">
      <t>スイイ</t>
    </rPh>
    <rPh sb="447" eb="449">
      <t>ミトオ</t>
    </rPh>
    <rPh sb="456" eb="457">
      <t>ニチ</t>
    </rPh>
    <rPh sb="457" eb="458">
      <t>ア</t>
    </rPh>
    <rPh sb="461" eb="463">
      <t>サイダイ</t>
    </rPh>
    <rPh sb="463" eb="465">
      <t>カドウ</t>
    </rPh>
    <rPh sb="465" eb="466">
      <t>リツ</t>
    </rPh>
    <rPh sb="472" eb="473">
      <t>タッ</t>
    </rPh>
    <rPh sb="480" eb="482">
      <t>シセツ</t>
    </rPh>
    <rPh sb="482" eb="484">
      <t>キボ</t>
    </rPh>
    <rPh sb="485" eb="487">
      <t>テキトウ</t>
    </rPh>
    <rPh sb="491" eb="492">
      <t>イ</t>
    </rPh>
    <rPh sb="499" eb="501">
      <t>フメイ</t>
    </rPh>
    <rPh sb="501" eb="502">
      <t>スイ</t>
    </rPh>
    <rPh sb="503" eb="505">
      <t>シンニュウ</t>
    </rPh>
    <rPh sb="509" eb="510">
      <t>ニチ</t>
    </rPh>
    <rPh sb="510" eb="511">
      <t>ア</t>
    </rPh>
    <rPh sb="513" eb="515">
      <t>カドウ</t>
    </rPh>
    <rPh sb="515" eb="516">
      <t>リョウ</t>
    </rPh>
    <rPh sb="517" eb="518">
      <t>サラ</t>
    </rPh>
    <rPh sb="520" eb="522">
      <t>ゾウカ</t>
    </rPh>
    <rPh sb="523" eb="524">
      <t>カンガ</t>
    </rPh>
    <rPh sb="527" eb="529">
      <t>フメイ</t>
    </rPh>
    <rPh sb="529" eb="530">
      <t>スイ</t>
    </rPh>
    <rPh sb="531" eb="533">
      <t>シンニュウ</t>
    </rPh>
    <rPh sb="533" eb="535">
      <t>タイサク</t>
    </rPh>
    <rPh sb="536" eb="538">
      <t>ケントウ</t>
    </rPh>
    <rPh sb="542" eb="544">
      <t>ヒツヨウ</t>
    </rPh>
    <rPh sb="550" eb="553">
      <t>スイセンカ</t>
    </rPh>
    <rPh sb="553" eb="554">
      <t>リツ</t>
    </rPh>
    <rPh sb="555" eb="557">
      <t>ゼンコク</t>
    </rPh>
    <rPh sb="557" eb="559">
      <t>ヘイキン</t>
    </rPh>
    <rPh sb="560" eb="562">
      <t>ヒカク</t>
    </rPh>
    <rPh sb="565" eb="566">
      <t>ヒク</t>
    </rPh>
    <rPh sb="568" eb="570">
      <t>ケイゾク</t>
    </rPh>
    <rPh sb="570" eb="571">
      <t>テキ</t>
    </rPh>
    <rPh sb="572" eb="574">
      <t>セツゾク</t>
    </rPh>
    <rPh sb="574" eb="575">
      <t>リツ</t>
    </rPh>
    <rPh sb="576" eb="578">
      <t>コウジョウ</t>
    </rPh>
    <rPh sb="578" eb="580">
      <t>タイサク</t>
    </rPh>
    <rPh sb="581" eb="583">
      <t>コベツ</t>
    </rPh>
    <rPh sb="583" eb="585">
      <t>ホウモン</t>
    </rPh>
    <rPh sb="585" eb="586">
      <t>トウ</t>
    </rPh>
    <rPh sb="588" eb="590">
      <t>スイシン</t>
    </rPh>
    <rPh sb="594" eb="596">
      <t>ヒツヨウ</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</si>
  <si>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</si>
  <si>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</si>
  <si>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</si>
  <si>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</si>
  <si>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</si>
  <si>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</si>
  <si>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</si>
  <si>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</si>
  <si>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</si>
  <si>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</si>
  <si>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</si>
  <si>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</si>
  <si>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</si>
  <si>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</si>
  <si>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</si>
  <si>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</si>
  <si>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</si>
  <si>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</si>
  <si>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</si>
  <si>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</si>
  <si>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</si>
  <si>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</si>
  <si>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</si>
  <si>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</si>
  <si>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</si>
  <si>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</si>
  <si>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</si>
  <si>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</si>
  <si>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</si>
  <si>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</si>
  <si>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</si>
  <si>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</si>
  <si>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</si>
  <si>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</si>
  <si>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</si>
  <si>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</si>
  <si>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</si>
  <si>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</si>
  <si>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</si>
  <si>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</si>
  <si>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</si>
  <si>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</si>
  <si>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</si>
  <si>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</si>
  <si>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</si>
  <si>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</si>
  <si>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</si>
  <si>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</si>
  <si>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</si>
  <si>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</si>
  <si>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</si>
  <si>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</si>
  <si>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</si>
  <si>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</si>
  <si>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</si>
  <si>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</si>
  <si>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</si>
  <si>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</si>
  <si>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</si>
  <si>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</si>
  <si>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</si>
  <si>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</si>
  <si>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</si>
  <si>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</si>
  <si>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</si>
  <si>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</si>
  <si>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①年々、老朽化度合いは進行している。今後「ストックマジメント計画」及び「経営戦略」に基づいて施設の改築更新を計画的に行っていく必要がある。
②法定耐用年数を超過した施設は見受けられないが、令和15年度頃には法定耐用年数を迎える管路等の施設がある。このためストックマネジメント計画等を活用した改築更新等が必要とされている。
③数値が１％の場合で全ての管路を更新するには100年の期間を要する更新スピードである。令和15年度頃からの施設の更新投資及び長寿命化対策に向けた財源確保が喫緊の課題である。</t>
    <rPh sb="30" eb="32">
      <t>ケイカク</t>
    </rPh>
    <rPh sb="36" eb="38">
      <t>ケイエイ</t>
    </rPh>
    <rPh sb="38" eb="40">
      <t>センリャク</t>
    </rPh>
    <rPh sb="46" eb="48">
      <t>シセツ</t>
    </rPh>
    <rPh sb="49" eb="51">
      <t>カイチク</t>
    </rPh>
    <rPh sb="54" eb="56">
      <t>ケイカク</t>
    </rPh>
    <rPh sb="56" eb="57">
      <t>テキ</t>
    </rPh>
    <rPh sb="63" eb="65">
      <t>ヒツヨウ</t>
    </rPh>
    <rPh sb="71" eb="73">
      <t>ホウテイ</t>
    </rPh>
    <rPh sb="73" eb="75">
      <t>タイヨウ</t>
    </rPh>
    <rPh sb="75" eb="77">
      <t>ネンスウ</t>
    </rPh>
    <rPh sb="78" eb="80">
      <t>チョウカ</t>
    </rPh>
    <rPh sb="82" eb="84">
      <t>シセツ</t>
    </rPh>
    <rPh sb="85" eb="87">
      <t>ミウ</t>
    </rPh>
    <rPh sb="94" eb="95">
      <t>レイ</t>
    </rPh>
    <rPh sb="95" eb="96">
      <t>ワ</t>
    </rPh>
    <rPh sb="98" eb="99">
      <t>ネン</t>
    </rPh>
    <rPh sb="99" eb="100">
      <t>ド</t>
    </rPh>
    <rPh sb="100" eb="101">
      <t>コロ</t>
    </rPh>
    <rPh sb="103" eb="105">
      <t>ホウテイ</t>
    </rPh>
    <rPh sb="105" eb="107">
      <t>タイヨウ</t>
    </rPh>
    <rPh sb="107" eb="109">
      <t>ネンスウ</t>
    </rPh>
    <rPh sb="110" eb="111">
      <t>ムカ</t>
    </rPh>
    <rPh sb="113" eb="115">
      <t>カンロ</t>
    </rPh>
    <rPh sb="115" eb="116">
      <t>トウ</t>
    </rPh>
    <rPh sb="117" eb="119">
      <t>シセツ</t>
    </rPh>
    <rPh sb="137" eb="139">
      <t>ケイカク</t>
    </rPh>
    <rPh sb="139" eb="140">
      <t>トウ</t>
    </rPh>
    <rPh sb="141" eb="143">
      <t>カツヨウ</t>
    </rPh>
    <rPh sb="145" eb="147">
      <t>カイチク</t>
    </rPh>
    <rPh sb="147" eb="149">
      <t>コウシン</t>
    </rPh>
    <rPh sb="149" eb="150">
      <t>トウ</t>
    </rPh>
    <rPh sb="151" eb="153">
      <t>ヒツヨウ</t>
    </rPh>
    <rPh sb="188" eb="190">
      <t>キカン</t>
    </rPh>
    <rPh sb="191" eb="192">
      <t>ヨウ</t>
    </rPh>
    <rPh sb="204" eb="205">
      <t>レイ</t>
    </rPh>
    <rPh sb="205" eb="206">
      <t>ワ</t>
    </rPh>
    <rPh sb="210" eb="211">
      <t>コロ</t>
    </rPh>
    <rPh sb="238" eb="240">
      <t>キッキン</t>
    </rPh>
    <rPh sb="241" eb="243">
      <t>カダイ</t>
    </rPh>
    <phoneticPr fontId="1"/>
  </si>
  <si>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</si>
  <si>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</si>
  <si>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</si>
  <si>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</si>
  <si>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</si>
  <si>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</si>
  <si>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</si>
  <si>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</si>
  <si>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建設工事（資本投資）を行ってきた結果、高い面整備を確保できた一方で、事業規模に対する企業債残高が多額になっている。このため、汚水処理費（維持管理費、資本費）を下水道使用料だけで賄うことは困難であり、一般会計からの基準外繰入金によって収支均衡が図られている。
　また、汚水処理費の不足分を補うため使用料料金の改定が考えられるが、令和４年度(2022年)以降、企業債償還債務がピークダウンし、汚水資本費が減少していくが、人口減少予測による使用料収入の減少も合わせて見込んでおり、経費回収率は横ばいで推移する見通しである。このため、今後の投資計画を踏まえ、社会情勢（人口動態）の変化に対応した使用料料金の改定が求められる。</t>
    <rPh sb="1" eb="3">
      <t>ケンセツ</t>
    </rPh>
    <rPh sb="3" eb="5">
      <t>コウジ</t>
    </rPh>
    <rPh sb="6" eb="8">
      <t>シホン</t>
    </rPh>
    <rPh sb="8" eb="10">
      <t>トウシ</t>
    </rPh>
    <rPh sb="73" eb="74">
      <t>ヒ</t>
    </rPh>
    <rPh sb="75" eb="77">
      <t>シホン</t>
    </rPh>
    <rPh sb="77" eb="78">
      <t>ヒ</t>
    </rPh>
    <rPh sb="89" eb="90">
      <t>マカナ</t>
    </rPh>
    <rPh sb="94" eb="96">
      <t>コンナン</t>
    </rPh>
    <rPh sb="107" eb="109">
      <t>キジュン</t>
    </rPh>
    <rPh sb="109" eb="110">
      <t>ガイ</t>
    </rPh>
    <rPh sb="117" eb="119">
      <t>シュウシ</t>
    </rPh>
    <rPh sb="119" eb="121">
      <t>キンコウ</t>
    </rPh>
    <rPh sb="122" eb="123">
      <t>ハカ</t>
    </rPh>
    <rPh sb="142" eb="143">
      <t>ブン</t>
    </rPh>
    <rPh sb="151" eb="153">
      <t>リョウキン</t>
    </rPh>
    <rPh sb="164" eb="165">
      <t>レイ</t>
    </rPh>
    <rPh sb="165" eb="166">
      <t>ワ</t>
    </rPh>
    <rPh sb="167" eb="169">
      <t>ネンド</t>
    </rPh>
    <rPh sb="174" eb="175">
      <t>ネン</t>
    </rPh>
    <rPh sb="179" eb="181">
      <t>キギョウ</t>
    </rPh>
    <rPh sb="181" eb="182">
      <t>サイ</t>
    </rPh>
    <rPh sb="182" eb="184">
      <t>ショウカン</t>
    </rPh>
    <rPh sb="184" eb="186">
      <t>サイム</t>
    </rPh>
    <rPh sb="195" eb="197">
      <t>オスイ</t>
    </rPh>
    <rPh sb="197" eb="199">
      <t>シホン</t>
    </rPh>
    <rPh sb="199" eb="200">
      <t>ヒ</t>
    </rPh>
    <rPh sb="201" eb="203">
      <t>ゲンショウ</t>
    </rPh>
    <rPh sb="209" eb="211">
      <t>ジンコウ</t>
    </rPh>
    <rPh sb="211" eb="213">
      <t>ゲンショウ</t>
    </rPh>
    <rPh sb="213" eb="215">
      <t>ヨソク</t>
    </rPh>
    <rPh sb="218" eb="220">
      <t>シヨウ</t>
    </rPh>
    <rPh sb="220" eb="221">
      <t>リョウ</t>
    </rPh>
    <rPh sb="221" eb="223">
      <t>シュウニュウ</t>
    </rPh>
    <rPh sb="224" eb="226">
      <t>ゲンショウ</t>
    </rPh>
    <rPh sb="227" eb="228">
      <t>ア</t>
    </rPh>
    <rPh sb="231" eb="233">
      <t>ミコ</t>
    </rPh>
    <rPh sb="244" eb="245">
      <t>ヨコ</t>
    </rPh>
    <rPh sb="248" eb="250">
      <t>スイイ</t>
    </rPh>
    <rPh sb="252" eb="254">
      <t>ミトオ</t>
    </rPh>
    <rPh sb="264" eb="266">
      <t>コンゴ</t>
    </rPh>
    <rPh sb="267" eb="269">
      <t>トウシ</t>
    </rPh>
    <rPh sb="269" eb="271">
      <t>ケイカク</t>
    </rPh>
    <rPh sb="272" eb="273">
      <t>フ</t>
    </rPh>
    <rPh sb="276" eb="278">
      <t>シャカイ</t>
    </rPh>
    <rPh sb="278" eb="280">
      <t>ジョウセイ</t>
    </rPh>
    <rPh sb="281" eb="283">
      <t>ジンコウ</t>
    </rPh>
    <rPh sb="283" eb="285">
      <t>ドウタイ</t>
    </rPh>
    <rPh sb="287" eb="289">
      <t>ヘンカ</t>
    </rPh>
    <rPh sb="290" eb="292">
      <t>タイオウ</t>
    </rPh>
    <rPh sb="294" eb="296">
      <t>シヨウ</t>
    </rPh>
    <rPh sb="296" eb="297">
      <t>リョウ</t>
    </rPh>
    <rPh sb="297" eb="299">
      <t>リョウキン</t>
    </rPh>
    <rPh sb="303" eb="304">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</si>
</sst>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7.0000000000000007e-02</c:v>
                </c:pt>
                <c:pt idx="4" formatCode="#,##0.00;&quot;△&quot;#,##0.00;&quot;-&quot;">
                  <c:v>4.e-02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0.27</c:v>
                </c:pt>
                <c:pt idx="2">
                  <c:v>0.17</c:v>
                </c:pt>
                <c:pt idx="3">
                  <c:v>0.13</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72.89</c:v>
                </c:pt>
                <c:pt idx="1">
                  <c:v>67.89</c:v>
                </c:pt>
                <c:pt idx="2">
                  <c:v>71.83</c:v>
                </c:pt>
                <c:pt idx="3">
                  <c:v>71.22</c:v>
                </c:pt>
                <c:pt idx="4">
                  <c:v>67.78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64.87</c:v>
                </c:pt>
                <c:pt idx="1">
                  <c:v>65.62</c:v>
                </c:pt>
                <c:pt idx="2">
                  <c:v>64.67</c:v>
                </c:pt>
                <c:pt idx="3">
                  <c:v>64.959999999999994</c:v>
                </c:pt>
                <c:pt idx="4">
                  <c:v>65.040000000000006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c:v>
                </c:pt>
                <c:pt idx="1">
                  <c:v>92.14</c:v>
                </c:pt>
                <c:pt idx="2">
                  <c:v>92.38</c:v>
                </c:pt>
                <c:pt idx="3">
                  <c:v>92.58</c:v>
                </c:pt>
                <c:pt idx="4">
                  <c:v>92.63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91.11</c:v>
                </c:pt>
                <c:pt idx="1">
                  <c:v>91.44</c:v>
                </c:pt>
                <c:pt idx="2">
                  <c:v>91.76</c:v>
                </c:pt>
                <c:pt idx="3">
                  <c:v>92.3</c:v>
                </c:pt>
                <c:pt idx="4">
                  <c:v>92.55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111.41</c:v>
                </c:pt>
                <c:pt idx="1">
                  <c:v>105.69</c:v>
                </c:pt>
                <c:pt idx="2">
                  <c:v>105.48</c:v>
                </c:pt>
                <c:pt idx="3">
                  <c:v>104.42</c:v>
                </c:pt>
                <c:pt idx="4">
                  <c:v>104.76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108.77</c:v>
                </c:pt>
                <c:pt idx="1">
                  <c:v>109.48</c:v>
                </c:pt>
                <c:pt idx="2">
                  <c:v>109.27</c:v>
                </c:pt>
                <c:pt idx="3">
                  <c:v>108.03</c:v>
                </c:pt>
                <c:pt idx="4">
                  <c:v>106.9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8.6</c:v>
                </c:pt>
                <c:pt idx="1">
                  <c:v>12.69</c:v>
                </c:pt>
                <c:pt idx="2">
                  <c:v>15.15</c:v>
                </c:pt>
                <c:pt idx="3">
                  <c:v>17.600000000000001</c:v>
                </c:pt>
                <c:pt idx="4">
                  <c:v>20.05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25.52</c:v>
                </c:pt>
                <c:pt idx="1">
                  <c:v>25.89</c:v>
                </c:pt>
                <c:pt idx="2">
                  <c:v>26.63</c:v>
                </c:pt>
                <c:pt idx="3">
                  <c:v>25.61</c:v>
                </c:pt>
                <c:pt idx="4">
                  <c:v>26.13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0.76</c:v>
                </c:pt>
                <c:pt idx="1">
                  <c:v>0.71</c:v>
                </c:pt>
                <c:pt idx="2">
                  <c:v>0.95</c:v>
                </c:pt>
                <c:pt idx="3">
                  <c:v>1.07</c:v>
                </c:pt>
                <c:pt idx="4">
                  <c:v>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formatCode="#,##0.00;&quot;△&quot;#,##0.00;&quot;-&quot;">
                  <c:v>12.56</c:v>
                </c:pt>
                <c:pt idx="2" formatCode="#,##0.00;&quot;△&quot;#,##0.00;&quot;-&quot;">
                  <c:v>2.e-02</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21.47</c:v>
                </c:pt>
                <c:pt idx="1">
                  <c:v>16.34</c:v>
                </c:pt>
                <c:pt idx="2">
                  <c:v>15.65</c:v>
                </c:pt>
                <c:pt idx="3">
                  <c:v>13.55</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44</c:v>
                </c:pt>
                <c:pt idx="1">
                  <c:v>53.24</c:v>
                </c:pt>
                <c:pt idx="2">
                  <c:v>62.26</c:v>
                </c:pt>
                <c:pt idx="3">
                  <c:v>73.400000000000006</c:v>
                </c:pt>
                <c:pt idx="4">
                  <c:v>76.09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79.239999999999995</c:v>
                </c:pt>
                <c:pt idx="1">
                  <c:v>78.930000000000007</c:v>
                </c:pt>
                <c:pt idx="2">
                  <c:v>77.94</c:v>
                </c:pt>
                <c:pt idx="3">
                  <c:v>78.45</c:v>
                </c:pt>
                <c:pt idx="4">
                  <c:v>76.31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1464.03</c:v>
                </c:pt>
                <c:pt idx="1">
                  <c:v>1864.36</c:v>
                </c:pt>
                <c:pt idx="2">
                  <c:v>1766.1</c:v>
                </c:pt>
                <c:pt idx="3">
                  <c:v>1681.6</c:v>
                </c:pt>
                <c:pt idx="4">
                  <c:v>1599.74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854.16</c:v>
                </c:pt>
                <c:pt idx="1">
                  <c:v>848.31</c:v>
                </c:pt>
                <c:pt idx="2">
                  <c:v>774.99</c:v>
                </c:pt>
                <c:pt idx="3">
                  <c:v>799.41</c:v>
                </c:pt>
                <c:pt idx="4">
                  <c:v>820.36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73.349999999999994</c:v>
                </c:pt>
                <c:pt idx="1">
                  <c:v>69.069999999999993</c:v>
                </c:pt>
                <c:pt idx="2">
                  <c:v>69.459999999999994</c:v>
                </c:pt>
                <c:pt idx="3">
                  <c:v>95.11</c:v>
                </c:pt>
                <c:pt idx="4">
                  <c:v>91.2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93.13</c:v>
                </c:pt>
                <c:pt idx="1">
                  <c:v>94.38</c:v>
                </c:pt>
                <c:pt idx="2">
                  <c:v>96.57</c:v>
                </c:pt>
                <c:pt idx="3">
                  <c:v>96.54</c:v>
                </c:pt>
                <c:pt idx="4">
                  <c:v>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184.55</c:v>
                </c:pt>
                <c:pt idx="1">
                  <c:v>196.75</c:v>
                </c:pt>
                <c:pt idx="2">
                  <c:v>195.63</c:v>
                </c:pt>
                <c:pt idx="3">
                  <c:v>143.33000000000001</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167.97</c:v>
                </c:pt>
                <c:pt idx="1">
                  <c:v>165.45</c:v>
                </c:pt>
                <c:pt idx="2">
                  <c:v>161.54</c:v>
                </c:pt>
                <c:pt idx="3">
                  <c:v>162.81</c:v>
                </c:pt>
                <c:pt idx="4">
                  <c:v>163.19999999999999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50306</v>
      </c>
      <c r="AM8" s="22"/>
      <c r="AN8" s="22"/>
      <c r="AO8" s="22"/>
      <c r="AP8" s="22"/>
      <c r="AQ8" s="22"/>
      <c r="AR8" s="22"/>
      <c r="AS8" s="22"/>
      <c r="AT8" s="7">
        <f>データ!T6</f>
        <v>84.14</v>
      </c>
      <c r="AU8" s="7"/>
      <c r="AV8" s="7"/>
      <c r="AW8" s="7"/>
      <c r="AX8" s="7"/>
      <c r="AY8" s="7"/>
      <c r="AZ8" s="7"/>
      <c r="BA8" s="7"/>
      <c r="BB8" s="7">
        <f>データ!U6</f>
        <v>597.88</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44.82</v>
      </c>
      <c r="J10" s="7"/>
      <c r="K10" s="7"/>
      <c r="L10" s="7"/>
      <c r="M10" s="7"/>
      <c r="N10" s="7"/>
      <c r="O10" s="7"/>
      <c r="P10" s="7">
        <f>データ!P6</f>
        <v>93.34</v>
      </c>
      <c r="Q10" s="7"/>
      <c r="R10" s="7"/>
      <c r="S10" s="7"/>
      <c r="T10" s="7"/>
      <c r="U10" s="7"/>
      <c r="V10" s="7"/>
      <c r="W10" s="7">
        <f>データ!Q6</f>
        <v>91.33</v>
      </c>
      <c r="X10" s="7"/>
      <c r="Y10" s="7"/>
      <c r="Z10" s="7"/>
      <c r="AA10" s="7"/>
      <c r="AB10" s="7"/>
      <c r="AC10" s="7"/>
      <c r="AD10" s="22">
        <f>データ!R6</f>
        <v>3024</v>
      </c>
      <c r="AE10" s="22"/>
      <c r="AF10" s="22"/>
      <c r="AG10" s="22"/>
      <c r="AH10" s="22"/>
      <c r="AI10" s="22"/>
      <c r="AJ10" s="22"/>
      <c r="AK10" s="2"/>
      <c r="AL10" s="22">
        <f>データ!V6</f>
        <v>46720</v>
      </c>
      <c r="AM10" s="22"/>
      <c r="AN10" s="22"/>
      <c r="AO10" s="22"/>
      <c r="AP10" s="22"/>
      <c r="AQ10" s="22"/>
      <c r="AR10" s="22"/>
      <c r="AS10" s="22"/>
      <c r="AT10" s="7">
        <f>データ!W6</f>
        <v>15.48</v>
      </c>
      <c r="AU10" s="7"/>
      <c r="AV10" s="7"/>
      <c r="AW10" s="7"/>
      <c r="AX10" s="7"/>
      <c r="AY10" s="7"/>
      <c r="AZ10" s="7"/>
      <c r="BA10" s="7"/>
      <c r="BB10" s="7">
        <f>データ!X6</f>
        <v>3018.09</v>
      </c>
      <c r="BC10" s="7"/>
      <c r="BD10" s="7"/>
      <c r="BE10" s="7"/>
      <c r="BF10" s="7"/>
      <c r="BG10" s="7"/>
      <c r="BH10" s="7"/>
      <c r="BI10" s="7"/>
      <c r="BJ10" s="2"/>
      <c r="BK10" s="2"/>
      <c r="BL10" s="30" t="s">
        <v>40</v>
      </c>
      <c r="BM10" s="40"/>
      <c r="BN10" s="47" t="s">
        <v>30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xjscKEpxBdyOdAJgKTd9fN6un3l9ZfWMU6jKuVm6le+WxnJ3OTsxOkI0qp+N+T3dAAwlCHmk/OiiOjlAZTkY1Q==" saltValue="duuGpzTMsRCmynHiHS3wf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0"/>
  <sheetViews>
    <sheetView showGridLines="0" workbookViewId="0"/>
  </sheetViews>
  <sheetFormatPr defaultRowHeight="13.5"/>
  <cols>
    <col min="2" max="144" width="11.875" customWidth="1"/>
  </cols>
  <sheetData>
    <row r="1" spans="1:148">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34</v>
      </c>
      <c r="C3" s="62" t="s">
        <v>60</v>
      </c>
      <c r="D3" s="62" t="s">
        <v>61</v>
      </c>
      <c r="E3" s="62" t="s">
        <v>5</v>
      </c>
      <c r="F3" s="62" t="s">
        <v>4</v>
      </c>
      <c r="G3" s="62" t="s">
        <v>25</v>
      </c>
      <c r="H3" s="68" t="s">
        <v>62</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63</v>
      </c>
      <c r="B4" s="63"/>
      <c r="C4" s="63"/>
      <c r="D4" s="63"/>
      <c r="E4" s="63"/>
      <c r="F4" s="63"/>
      <c r="G4" s="63"/>
      <c r="H4" s="69"/>
      <c r="I4" s="72"/>
      <c r="J4" s="72"/>
      <c r="K4" s="72"/>
      <c r="L4" s="72"/>
      <c r="M4" s="72"/>
      <c r="N4" s="72"/>
      <c r="O4" s="72"/>
      <c r="P4" s="72"/>
      <c r="Q4" s="72"/>
      <c r="R4" s="72"/>
      <c r="S4" s="72"/>
      <c r="T4" s="72"/>
      <c r="U4" s="72"/>
      <c r="V4" s="72"/>
      <c r="W4" s="72"/>
      <c r="X4" s="77"/>
      <c r="Y4" s="80" t="s">
        <v>53</v>
      </c>
      <c r="Z4" s="80"/>
      <c r="AA4" s="80"/>
      <c r="AB4" s="80"/>
      <c r="AC4" s="80"/>
      <c r="AD4" s="80"/>
      <c r="AE4" s="80"/>
      <c r="AF4" s="80"/>
      <c r="AG4" s="80"/>
      <c r="AH4" s="80"/>
      <c r="AI4" s="80"/>
      <c r="AJ4" s="80" t="s">
        <v>47</v>
      </c>
      <c r="AK4" s="80"/>
      <c r="AL4" s="80"/>
      <c r="AM4" s="80"/>
      <c r="AN4" s="80"/>
      <c r="AO4" s="80"/>
      <c r="AP4" s="80"/>
      <c r="AQ4" s="80"/>
      <c r="AR4" s="80"/>
      <c r="AS4" s="80"/>
      <c r="AT4" s="80"/>
      <c r="AU4" s="80" t="s">
        <v>28</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8">
      <c r="A5" s="60" t="s">
        <v>70</v>
      </c>
      <c r="B5" s="64"/>
      <c r="C5" s="64"/>
      <c r="D5" s="64"/>
      <c r="E5" s="64"/>
      <c r="F5" s="64"/>
      <c r="G5" s="64"/>
      <c r="H5" s="70" t="s">
        <v>59</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46</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8" s="59" customFormat="1">
      <c r="A6" s="60" t="s">
        <v>95</v>
      </c>
      <c r="B6" s="65">
        <f t="shared" ref="B6:X6" si="1">B7</f>
        <v>2018</v>
      </c>
      <c r="C6" s="65">
        <f t="shared" si="1"/>
        <v>172111</v>
      </c>
      <c r="D6" s="65">
        <f t="shared" si="1"/>
        <v>46</v>
      </c>
      <c r="E6" s="65">
        <f t="shared" si="1"/>
        <v>17</v>
      </c>
      <c r="F6" s="65">
        <f t="shared" si="1"/>
        <v>1</v>
      </c>
      <c r="G6" s="65">
        <f t="shared" si="1"/>
        <v>0</v>
      </c>
      <c r="H6" s="65" t="str">
        <f t="shared" si="1"/>
        <v>石川県　能美市</v>
      </c>
      <c r="I6" s="65" t="str">
        <f t="shared" si="1"/>
        <v>法適用</v>
      </c>
      <c r="J6" s="65" t="str">
        <f t="shared" si="1"/>
        <v>下水道事業</v>
      </c>
      <c r="K6" s="65" t="str">
        <f t="shared" si="1"/>
        <v>公共下水道</v>
      </c>
      <c r="L6" s="65" t="str">
        <f t="shared" si="1"/>
        <v>Bd1</v>
      </c>
      <c r="M6" s="65" t="str">
        <f t="shared" si="1"/>
        <v>非設置</v>
      </c>
      <c r="N6" s="73" t="str">
        <f t="shared" si="1"/>
        <v>-</v>
      </c>
      <c r="O6" s="73">
        <f t="shared" si="1"/>
        <v>44.82</v>
      </c>
      <c r="P6" s="73">
        <f t="shared" si="1"/>
        <v>93.34</v>
      </c>
      <c r="Q6" s="73">
        <f t="shared" si="1"/>
        <v>91.33</v>
      </c>
      <c r="R6" s="73">
        <f t="shared" si="1"/>
        <v>3024</v>
      </c>
      <c r="S6" s="73">
        <f t="shared" si="1"/>
        <v>50306</v>
      </c>
      <c r="T6" s="73">
        <f t="shared" si="1"/>
        <v>84.14</v>
      </c>
      <c r="U6" s="73">
        <f t="shared" si="1"/>
        <v>597.88</v>
      </c>
      <c r="V6" s="73">
        <f t="shared" si="1"/>
        <v>46720</v>
      </c>
      <c r="W6" s="73">
        <f t="shared" si="1"/>
        <v>15.48</v>
      </c>
      <c r="X6" s="73">
        <f t="shared" si="1"/>
        <v>3018.09</v>
      </c>
      <c r="Y6" s="81">
        <f t="shared" ref="Y6:AH6" si="2">IF(Y7="",NA(),Y7)</f>
        <v>111.41</v>
      </c>
      <c r="Z6" s="81">
        <f t="shared" si="2"/>
        <v>105.69</v>
      </c>
      <c r="AA6" s="81">
        <f t="shared" si="2"/>
        <v>105.48</v>
      </c>
      <c r="AB6" s="81">
        <f t="shared" si="2"/>
        <v>104.42</v>
      </c>
      <c r="AC6" s="81">
        <f t="shared" si="2"/>
        <v>104.76</v>
      </c>
      <c r="AD6" s="81">
        <f t="shared" si="2"/>
        <v>108.77</v>
      </c>
      <c r="AE6" s="81">
        <f t="shared" si="2"/>
        <v>109.48</v>
      </c>
      <c r="AF6" s="81">
        <f t="shared" si="2"/>
        <v>109.27</v>
      </c>
      <c r="AG6" s="81">
        <f t="shared" si="2"/>
        <v>108.03</v>
      </c>
      <c r="AH6" s="81">
        <f t="shared" si="2"/>
        <v>106.9</v>
      </c>
      <c r="AI6" s="73" t="str">
        <f>IF(AI7="","",IF(AI7="-","【-】","【"&amp;SUBSTITUTE(TEXT(AI7,"#,##0.00"),"-","△")&amp;"】"))</f>
        <v>【108.69】</v>
      </c>
      <c r="AJ6" s="73">
        <f t="shared" ref="AJ6:AS6" si="3">IF(AJ7="",NA(),AJ7)</f>
        <v>0</v>
      </c>
      <c r="AK6" s="81">
        <f t="shared" si="3"/>
        <v>12.56</v>
      </c>
      <c r="AL6" s="81">
        <f t="shared" si="3"/>
        <v>2.e-02</v>
      </c>
      <c r="AM6" s="73">
        <f t="shared" si="3"/>
        <v>0</v>
      </c>
      <c r="AN6" s="73">
        <f t="shared" si="3"/>
        <v>0</v>
      </c>
      <c r="AO6" s="81">
        <f t="shared" si="3"/>
        <v>21.47</v>
      </c>
      <c r="AP6" s="81">
        <f t="shared" si="3"/>
        <v>16.34</v>
      </c>
      <c r="AQ6" s="81">
        <f t="shared" si="3"/>
        <v>15.65</v>
      </c>
      <c r="AR6" s="81">
        <f t="shared" si="3"/>
        <v>13.55</v>
      </c>
      <c r="AS6" s="81">
        <f t="shared" si="3"/>
        <v>9.06</v>
      </c>
      <c r="AT6" s="73" t="str">
        <f>IF(AT7="","",IF(AT7="-","【-】","【"&amp;SUBSTITUTE(TEXT(AT7,"#,##0.00"),"-","△")&amp;"】"))</f>
        <v>【3.28】</v>
      </c>
      <c r="AU6" s="81">
        <f t="shared" ref="AU6:BD6" si="4">IF(AU7="",NA(),AU7)</f>
        <v>44</v>
      </c>
      <c r="AV6" s="81">
        <f t="shared" si="4"/>
        <v>53.24</v>
      </c>
      <c r="AW6" s="81">
        <f t="shared" si="4"/>
        <v>62.26</v>
      </c>
      <c r="AX6" s="81">
        <f t="shared" si="4"/>
        <v>73.400000000000006</v>
      </c>
      <c r="AY6" s="81">
        <f t="shared" si="4"/>
        <v>76.09</v>
      </c>
      <c r="AZ6" s="81">
        <f t="shared" si="4"/>
        <v>79.239999999999995</v>
      </c>
      <c r="BA6" s="81">
        <f t="shared" si="4"/>
        <v>78.930000000000007</v>
      </c>
      <c r="BB6" s="81">
        <f t="shared" si="4"/>
        <v>77.94</v>
      </c>
      <c r="BC6" s="81">
        <f t="shared" si="4"/>
        <v>78.45</v>
      </c>
      <c r="BD6" s="81">
        <f t="shared" si="4"/>
        <v>76.31</v>
      </c>
      <c r="BE6" s="73" t="str">
        <f>IF(BE7="","",IF(BE7="-","【-】","【"&amp;SUBSTITUTE(TEXT(BE7,"#,##0.00"),"-","△")&amp;"】"))</f>
        <v>【69.49】</v>
      </c>
      <c r="BF6" s="81">
        <f t="shared" ref="BF6:BO6" si="5">IF(BF7="",NA(),BF7)</f>
        <v>1464.03</v>
      </c>
      <c r="BG6" s="81">
        <f t="shared" si="5"/>
        <v>1864.36</v>
      </c>
      <c r="BH6" s="81">
        <f t="shared" si="5"/>
        <v>1766.1</v>
      </c>
      <c r="BI6" s="81">
        <f t="shared" si="5"/>
        <v>1681.6</v>
      </c>
      <c r="BJ6" s="81">
        <f t="shared" si="5"/>
        <v>1599.74</v>
      </c>
      <c r="BK6" s="81">
        <f t="shared" si="5"/>
        <v>854.16</v>
      </c>
      <c r="BL6" s="81">
        <f t="shared" si="5"/>
        <v>848.31</v>
      </c>
      <c r="BM6" s="81">
        <f t="shared" si="5"/>
        <v>774.99</v>
      </c>
      <c r="BN6" s="81">
        <f t="shared" si="5"/>
        <v>799.41</v>
      </c>
      <c r="BO6" s="81">
        <f t="shared" si="5"/>
        <v>820.36</v>
      </c>
      <c r="BP6" s="73" t="str">
        <f>IF(BP7="","",IF(BP7="-","【-】","【"&amp;SUBSTITUTE(TEXT(BP7,"#,##0.00"),"-","△")&amp;"】"))</f>
        <v>【682.78】</v>
      </c>
      <c r="BQ6" s="81">
        <f t="shared" ref="BQ6:BZ6" si="6">IF(BQ7="",NA(),BQ7)</f>
        <v>73.349999999999994</v>
      </c>
      <c r="BR6" s="81">
        <f t="shared" si="6"/>
        <v>69.069999999999993</v>
      </c>
      <c r="BS6" s="81">
        <f t="shared" si="6"/>
        <v>69.459999999999994</v>
      </c>
      <c r="BT6" s="81">
        <f t="shared" si="6"/>
        <v>95.11</v>
      </c>
      <c r="BU6" s="81">
        <f t="shared" si="6"/>
        <v>91.2</v>
      </c>
      <c r="BV6" s="81">
        <f t="shared" si="6"/>
        <v>93.13</v>
      </c>
      <c r="BW6" s="81">
        <f t="shared" si="6"/>
        <v>94.38</v>
      </c>
      <c r="BX6" s="81">
        <f t="shared" si="6"/>
        <v>96.57</v>
      </c>
      <c r="BY6" s="81">
        <f t="shared" si="6"/>
        <v>96.54</v>
      </c>
      <c r="BZ6" s="81">
        <f t="shared" si="6"/>
        <v>95.4</v>
      </c>
      <c r="CA6" s="73" t="str">
        <f>IF(CA7="","",IF(CA7="-","【-】","【"&amp;SUBSTITUTE(TEXT(CA7,"#,##0.00"),"-","△")&amp;"】"))</f>
        <v>【100.91】</v>
      </c>
      <c r="CB6" s="81">
        <f t="shared" ref="CB6:CK6" si="7">IF(CB7="",NA(),CB7)</f>
        <v>184.55</v>
      </c>
      <c r="CC6" s="81">
        <f t="shared" si="7"/>
        <v>196.75</v>
      </c>
      <c r="CD6" s="81">
        <f t="shared" si="7"/>
        <v>195.63</v>
      </c>
      <c r="CE6" s="81">
        <f t="shared" si="7"/>
        <v>143.33000000000001</v>
      </c>
      <c r="CF6" s="81">
        <f t="shared" si="7"/>
        <v>150</v>
      </c>
      <c r="CG6" s="81">
        <f t="shared" si="7"/>
        <v>167.97</v>
      </c>
      <c r="CH6" s="81">
        <f t="shared" si="7"/>
        <v>165.45</v>
      </c>
      <c r="CI6" s="81">
        <f t="shared" si="7"/>
        <v>161.54</v>
      </c>
      <c r="CJ6" s="81">
        <f t="shared" si="7"/>
        <v>162.81</v>
      </c>
      <c r="CK6" s="81">
        <f t="shared" si="7"/>
        <v>163.19999999999999</v>
      </c>
      <c r="CL6" s="73" t="str">
        <f>IF(CL7="","",IF(CL7="-","【-】","【"&amp;SUBSTITUTE(TEXT(CL7,"#,##0.00"),"-","△")&amp;"】"))</f>
        <v>【136.86】</v>
      </c>
      <c r="CM6" s="81">
        <f t="shared" ref="CM6:CV6" si="8">IF(CM7="",NA(),CM7)</f>
        <v>72.89</v>
      </c>
      <c r="CN6" s="81">
        <f t="shared" si="8"/>
        <v>67.89</v>
      </c>
      <c r="CO6" s="81">
        <f t="shared" si="8"/>
        <v>71.83</v>
      </c>
      <c r="CP6" s="81">
        <f t="shared" si="8"/>
        <v>71.22</v>
      </c>
      <c r="CQ6" s="81">
        <f t="shared" si="8"/>
        <v>67.78</v>
      </c>
      <c r="CR6" s="81">
        <f t="shared" si="8"/>
        <v>64.87</v>
      </c>
      <c r="CS6" s="81">
        <f t="shared" si="8"/>
        <v>65.62</v>
      </c>
      <c r="CT6" s="81">
        <f t="shared" si="8"/>
        <v>64.67</v>
      </c>
      <c r="CU6" s="81">
        <f t="shared" si="8"/>
        <v>64.959999999999994</v>
      </c>
      <c r="CV6" s="81">
        <f t="shared" si="8"/>
        <v>65.040000000000006</v>
      </c>
      <c r="CW6" s="73" t="str">
        <f>IF(CW7="","",IF(CW7="-","【-】","【"&amp;SUBSTITUTE(TEXT(CW7,"#,##0.00"),"-","△")&amp;"】"))</f>
        <v>【58.98】</v>
      </c>
      <c r="CX6" s="81">
        <f t="shared" ref="CX6:DG6" si="9">IF(CX7="",NA(),CX7)</f>
        <v>91.8</v>
      </c>
      <c r="CY6" s="81">
        <f t="shared" si="9"/>
        <v>92.14</v>
      </c>
      <c r="CZ6" s="81">
        <f t="shared" si="9"/>
        <v>92.38</v>
      </c>
      <c r="DA6" s="81">
        <f t="shared" si="9"/>
        <v>92.58</v>
      </c>
      <c r="DB6" s="81">
        <f t="shared" si="9"/>
        <v>92.63</v>
      </c>
      <c r="DC6" s="81">
        <f t="shared" si="9"/>
        <v>91.11</v>
      </c>
      <c r="DD6" s="81">
        <f t="shared" si="9"/>
        <v>91.44</v>
      </c>
      <c r="DE6" s="81">
        <f t="shared" si="9"/>
        <v>91.76</v>
      </c>
      <c r="DF6" s="81">
        <f t="shared" si="9"/>
        <v>92.3</v>
      </c>
      <c r="DG6" s="81">
        <f t="shared" si="9"/>
        <v>92.55</v>
      </c>
      <c r="DH6" s="73" t="str">
        <f>IF(DH7="","",IF(DH7="-","【-】","【"&amp;SUBSTITUTE(TEXT(DH7,"#,##0.00"),"-","△")&amp;"】"))</f>
        <v>【95.20】</v>
      </c>
      <c r="DI6" s="81">
        <f t="shared" ref="DI6:DR6" si="10">IF(DI7="",NA(),DI7)</f>
        <v>8.6</v>
      </c>
      <c r="DJ6" s="81">
        <f t="shared" si="10"/>
        <v>12.69</v>
      </c>
      <c r="DK6" s="81">
        <f t="shared" si="10"/>
        <v>15.15</v>
      </c>
      <c r="DL6" s="81">
        <f t="shared" si="10"/>
        <v>17.600000000000001</v>
      </c>
      <c r="DM6" s="81">
        <f t="shared" si="10"/>
        <v>20.05</v>
      </c>
      <c r="DN6" s="81">
        <f t="shared" si="10"/>
        <v>25.52</v>
      </c>
      <c r="DO6" s="81">
        <f t="shared" si="10"/>
        <v>25.89</v>
      </c>
      <c r="DP6" s="81">
        <f t="shared" si="10"/>
        <v>26.63</v>
      </c>
      <c r="DQ6" s="81">
        <f t="shared" si="10"/>
        <v>25.61</v>
      </c>
      <c r="DR6" s="81">
        <f t="shared" si="10"/>
        <v>26.13</v>
      </c>
      <c r="DS6" s="73" t="str">
        <f>IF(DS7="","",IF(DS7="-","【-】","【"&amp;SUBSTITUTE(TEXT(DS7,"#,##0.00"),"-","△")&amp;"】"))</f>
        <v>【38.60】</v>
      </c>
      <c r="DT6" s="73">
        <f t="shared" ref="DT6:EC6" si="11">IF(DT7="",NA(),DT7)</f>
        <v>0</v>
      </c>
      <c r="DU6" s="73">
        <f t="shared" si="11"/>
        <v>0</v>
      </c>
      <c r="DV6" s="73">
        <f t="shared" si="11"/>
        <v>0</v>
      </c>
      <c r="DW6" s="73">
        <f t="shared" si="11"/>
        <v>0</v>
      </c>
      <c r="DX6" s="73">
        <f t="shared" si="11"/>
        <v>0</v>
      </c>
      <c r="DY6" s="81">
        <f t="shared" si="11"/>
        <v>0.76</v>
      </c>
      <c r="DZ6" s="81">
        <f t="shared" si="11"/>
        <v>0.71</v>
      </c>
      <c r="EA6" s="81">
        <f t="shared" si="11"/>
        <v>0.95</v>
      </c>
      <c r="EB6" s="81">
        <f t="shared" si="11"/>
        <v>1.07</v>
      </c>
      <c r="EC6" s="81">
        <f t="shared" si="11"/>
        <v>1.03</v>
      </c>
      <c r="ED6" s="73" t="str">
        <f>IF(ED7="","",IF(ED7="-","【-】","【"&amp;SUBSTITUTE(TEXT(ED7,"#,##0.00"),"-","△")&amp;"】"))</f>
        <v>【5.64】</v>
      </c>
      <c r="EE6" s="73">
        <f t="shared" ref="EE6:EN6" si="12">IF(EE7="",NA(),EE7)</f>
        <v>0</v>
      </c>
      <c r="EF6" s="73">
        <f t="shared" si="12"/>
        <v>0</v>
      </c>
      <c r="EG6" s="73">
        <f t="shared" si="12"/>
        <v>0</v>
      </c>
      <c r="EH6" s="81">
        <f t="shared" si="12"/>
        <v>7.0000000000000007e-02</v>
      </c>
      <c r="EI6" s="81">
        <f t="shared" si="12"/>
        <v>4.e-02</v>
      </c>
      <c r="EJ6" s="81">
        <f t="shared" si="12"/>
        <v>0.1</v>
      </c>
      <c r="EK6" s="81">
        <f t="shared" si="12"/>
        <v>0.27</v>
      </c>
      <c r="EL6" s="81">
        <f t="shared" si="12"/>
        <v>0.17</v>
      </c>
      <c r="EM6" s="81">
        <f t="shared" si="12"/>
        <v>0.13</v>
      </c>
      <c r="EN6" s="81">
        <f t="shared" si="12"/>
        <v>0.1</v>
      </c>
      <c r="EO6" s="73" t="str">
        <f>IF(EO7="","",IF(EO7="-","【-】","【"&amp;SUBSTITUTE(TEXT(EO7,"#,##0.00"),"-","△")&amp;"】"))</f>
        <v>【0.23】</v>
      </c>
    </row>
    <row r="7" spans="1:148" s="59" customFormat="1">
      <c r="A7" s="60"/>
      <c r="B7" s="66">
        <v>2018</v>
      </c>
      <c r="C7" s="66">
        <v>172111</v>
      </c>
      <c r="D7" s="66">
        <v>46</v>
      </c>
      <c r="E7" s="66">
        <v>17</v>
      </c>
      <c r="F7" s="66">
        <v>1</v>
      </c>
      <c r="G7" s="66">
        <v>0</v>
      </c>
      <c r="H7" s="66" t="s">
        <v>96</v>
      </c>
      <c r="I7" s="66" t="s">
        <v>97</v>
      </c>
      <c r="J7" s="66" t="s">
        <v>98</v>
      </c>
      <c r="K7" s="66" t="s">
        <v>99</v>
      </c>
      <c r="L7" s="66" t="s">
        <v>101</v>
      </c>
      <c r="M7" s="66" t="s">
        <v>102</v>
      </c>
      <c r="N7" s="74" t="s">
        <v>103</v>
      </c>
      <c r="O7" s="74">
        <v>44.82</v>
      </c>
      <c r="P7" s="74">
        <v>93.34</v>
      </c>
      <c r="Q7" s="74">
        <v>91.33</v>
      </c>
      <c r="R7" s="74">
        <v>3024</v>
      </c>
      <c r="S7" s="74">
        <v>50306</v>
      </c>
      <c r="T7" s="74">
        <v>84.14</v>
      </c>
      <c r="U7" s="74">
        <v>597.88</v>
      </c>
      <c r="V7" s="74">
        <v>46720</v>
      </c>
      <c r="W7" s="74">
        <v>15.48</v>
      </c>
      <c r="X7" s="74">
        <v>3018.09</v>
      </c>
      <c r="Y7" s="74">
        <v>111.41</v>
      </c>
      <c r="Z7" s="74">
        <v>105.69</v>
      </c>
      <c r="AA7" s="74">
        <v>105.48</v>
      </c>
      <c r="AB7" s="74">
        <v>104.42</v>
      </c>
      <c r="AC7" s="74">
        <v>104.76</v>
      </c>
      <c r="AD7" s="74">
        <v>108.77</v>
      </c>
      <c r="AE7" s="74">
        <v>109.48</v>
      </c>
      <c r="AF7" s="74">
        <v>109.27</v>
      </c>
      <c r="AG7" s="74">
        <v>108.03</v>
      </c>
      <c r="AH7" s="74">
        <v>106.9</v>
      </c>
      <c r="AI7" s="74">
        <v>108.69</v>
      </c>
      <c r="AJ7" s="74">
        <v>0</v>
      </c>
      <c r="AK7" s="74">
        <v>12.56</v>
      </c>
      <c r="AL7" s="74">
        <v>2.e-02</v>
      </c>
      <c r="AM7" s="74">
        <v>0</v>
      </c>
      <c r="AN7" s="74">
        <v>0</v>
      </c>
      <c r="AO7" s="74">
        <v>21.47</v>
      </c>
      <c r="AP7" s="74">
        <v>16.34</v>
      </c>
      <c r="AQ7" s="74">
        <v>15.65</v>
      </c>
      <c r="AR7" s="74">
        <v>13.55</v>
      </c>
      <c r="AS7" s="74">
        <v>9.06</v>
      </c>
      <c r="AT7" s="74">
        <v>3.28</v>
      </c>
      <c r="AU7" s="74">
        <v>44</v>
      </c>
      <c r="AV7" s="74">
        <v>53.24</v>
      </c>
      <c r="AW7" s="74">
        <v>62.26</v>
      </c>
      <c r="AX7" s="74">
        <v>73.400000000000006</v>
      </c>
      <c r="AY7" s="74">
        <v>76.09</v>
      </c>
      <c r="AZ7" s="74">
        <v>79.239999999999995</v>
      </c>
      <c r="BA7" s="74">
        <v>78.930000000000007</v>
      </c>
      <c r="BB7" s="74">
        <v>77.94</v>
      </c>
      <c r="BC7" s="74">
        <v>78.45</v>
      </c>
      <c r="BD7" s="74">
        <v>76.31</v>
      </c>
      <c r="BE7" s="74">
        <v>69.489999999999995</v>
      </c>
      <c r="BF7" s="74">
        <v>1464.03</v>
      </c>
      <c r="BG7" s="74">
        <v>1864.36</v>
      </c>
      <c r="BH7" s="74">
        <v>1766.1</v>
      </c>
      <c r="BI7" s="74">
        <v>1681.6</v>
      </c>
      <c r="BJ7" s="74">
        <v>1599.74</v>
      </c>
      <c r="BK7" s="74">
        <v>854.16</v>
      </c>
      <c r="BL7" s="74">
        <v>848.31</v>
      </c>
      <c r="BM7" s="74">
        <v>774.99</v>
      </c>
      <c r="BN7" s="74">
        <v>799.41</v>
      </c>
      <c r="BO7" s="74">
        <v>820.36</v>
      </c>
      <c r="BP7" s="74">
        <v>682.78</v>
      </c>
      <c r="BQ7" s="74">
        <v>73.349999999999994</v>
      </c>
      <c r="BR7" s="74">
        <v>69.069999999999993</v>
      </c>
      <c r="BS7" s="74">
        <v>69.459999999999994</v>
      </c>
      <c r="BT7" s="74">
        <v>95.11</v>
      </c>
      <c r="BU7" s="74">
        <v>91.2</v>
      </c>
      <c r="BV7" s="74">
        <v>93.13</v>
      </c>
      <c r="BW7" s="74">
        <v>94.38</v>
      </c>
      <c r="BX7" s="74">
        <v>96.57</v>
      </c>
      <c r="BY7" s="74">
        <v>96.54</v>
      </c>
      <c r="BZ7" s="74">
        <v>95.4</v>
      </c>
      <c r="CA7" s="74">
        <v>100.91</v>
      </c>
      <c r="CB7" s="74">
        <v>184.55</v>
      </c>
      <c r="CC7" s="74">
        <v>196.75</v>
      </c>
      <c r="CD7" s="74">
        <v>195.63</v>
      </c>
      <c r="CE7" s="74">
        <v>143.33000000000001</v>
      </c>
      <c r="CF7" s="74">
        <v>150</v>
      </c>
      <c r="CG7" s="74">
        <v>167.97</v>
      </c>
      <c r="CH7" s="74">
        <v>165.45</v>
      </c>
      <c r="CI7" s="74">
        <v>161.54</v>
      </c>
      <c r="CJ7" s="74">
        <v>162.81</v>
      </c>
      <c r="CK7" s="74">
        <v>163.19999999999999</v>
      </c>
      <c r="CL7" s="74">
        <v>136.86000000000001</v>
      </c>
      <c r="CM7" s="74">
        <v>72.89</v>
      </c>
      <c r="CN7" s="74">
        <v>67.89</v>
      </c>
      <c r="CO7" s="74">
        <v>71.83</v>
      </c>
      <c r="CP7" s="74">
        <v>71.22</v>
      </c>
      <c r="CQ7" s="74">
        <v>67.78</v>
      </c>
      <c r="CR7" s="74">
        <v>64.87</v>
      </c>
      <c r="CS7" s="74">
        <v>65.62</v>
      </c>
      <c r="CT7" s="74">
        <v>64.67</v>
      </c>
      <c r="CU7" s="74">
        <v>64.959999999999994</v>
      </c>
      <c r="CV7" s="74">
        <v>65.040000000000006</v>
      </c>
      <c r="CW7" s="74">
        <v>58.98</v>
      </c>
      <c r="CX7" s="74">
        <v>91.8</v>
      </c>
      <c r="CY7" s="74">
        <v>92.14</v>
      </c>
      <c r="CZ7" s="74">
        <v>92.38</v>
      </c>
      <c r="DA7" s="74">
        <v>92.58</v>
      </c>
      <c r="DB7" s="74">
        <v>92.63</v>
      </c>
      <c r="DC7" s="74">
        <v>91.11</v>
      </c>
      <c r="DD7" s="74">
        <v>91.44</v>
      </c>
      <c r="DE7" s="74">
        <v>91.76</v>
      </c>
      <c r="DF7" s="74">
        <v>92.3</v>
      </c>
      <c r="DG7" s="74">
        <v>92.55</v>
      </c>
      <c r="DH7" s="74">
        <v>95.2</v>
      </c>
      <c r="DI7" s="74">
        <v>8.6</v>
      </c>
      <c r="DJ7" s="74">
        <v>12.69</v>
      </c>
      <c r="DK7" s="74">
        <v>15.15</v>
      </c>
      <c r="DL7" s="74">
        <v>17.600000000000001</v>
      </c>
      <c r="DM7" s="74">
        <v>20.05</v>
      </c>
      <c r="DN7" s="74">
        <v>25.52</v>
      </c>
      <c r="DO7" s="74">
        <v>25.89</v>
      </c>
      <c r="DP7" s="74">
        <v>26.63</v>
      </c>
      <c r="DQ7" s="74">
        <v>25.61</v>
      </c>
      <c r="DR7" s="74">
        <v>26.13</v>
      </c>
      <c r="DS7" s="74">
        <v>38.6</v>
      </c>
      <c r="DT7" s="74">
        <v>0</v>
      </c>
      <c r="DU7" s="74">
        <v>0</v>
      </c>
      <c r="DV7" s="74">
        <v>0</v>
      </c>
      <c r="DW7" s="74">
        <v>0</v>
      </c>
      <c r="DX7" s="74">
        <v>0</v>
      </c>
      <c r="DY7" s="74">
        <v>0.76</v>
      </c>
      <c r="DZ7" s="74">
        <v>0.71</v>
      </c>
      <c r="EA7" s="74">
        <v>0.95</v>
      </c>
      <c r="EB7" s="74">
        <v>1.07</v>
      </c>
      <c r="EC7" s="74">
        <v>1.03</v>
      </c>
      <c r="ED7" s="74">
        <v>5.64</v>
      </c>
      <c r="EE7" s="74">
        <v>0</v>
      </c>
      <c r="EF7" s="74">
        <v>0</v>
      </c>
      <c r="EG7" s="74">
        <v>0</v>
      </c>
      <c r="EH7" s="74">
        <v>7.0000000000000007e-02</v>
      </c>
      <c r="EI7" s="74">
        <v>4.e-02</v>
      </c>
      <c r="EJ7" s="74">
        <v>0.1</v>
      </c>
      <c r="EK7" s="74">
        <v>0.27</v>
      </c>
      <c r="EL7" s="74">
        <v>0.17</v>
      </c>
      <c r="EM7" s="74">
        <v>0.13</v>
      </c>
      <c r="EN7" s="74">
        <v>0.1</v>
      </c>
      <c r="EO7" s="74">
        <v>0.23</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566_GENDA</cp:lastModifiedBy>
  <dcterms:created xsi:type="dcterms:W3CDTF">2019-12-05T04:44:05Z</dcterms:created>
  <dcterms:modified xsi:type="dcterms:W3CDTF">2020-02-10T08:37:24Z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2020-02-10T08:37:24Z</vt:filetime>
  </property>
</Properties>
</file>