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G2dwi50/Lq/+SxgNVjPv0peG7uzJGdcUE6K8Rvu5LUkq8ADqiQ2mx4eM4h7IfFjLHFk0QEdavIXE49Ufx1XOw==" workbookSaltValue="z1t9owAFw1lTCpa04OlwU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<sst xmlns="http://schemas.openxmlformats.org/spreadsheetml/2006/main" xmlns:r="http://schemas.openxmlformats.org/officeDocument/2006/relationships" count="115" uniqueCount="115">
  <si>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</si>
  <si>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</si>
  <si>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</si>
  <si>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</si>
  <si>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</si>
  <si>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</si>
  <si>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</si>
  <si>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</si>
  <si>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</si>
  <si>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令和2年度から公営企業会計に移行しています。
経常収支比率については、黒字を示す100％を上回っており、累積欠損金は発生していません。また、流動比率においても100％を上回っています。一方、企業債残高対事業規模比率においては類似団体を上回っており、今後の推移に留意する必要があります。また、経費回収率は100％を下回っており、費用の効率化を表す汚水処理原価においては、現行の使用料単価を上回っており、一般会計からの繰入金に頼らざるを得ない状況であると言えます。今後は、経営戦略の見直しに併せて、使用料改定の必要性に関する検討を予定しております。このほか、施設利用率においては類似団体を上回っており、水洗化率は整備が終了していることから高い水準になっています。</t>
    <rPh sb="7" eb="9">
      <t>コウエイ</t>
    </rPh>
    <rPh sb="9" eb="11">
      <t>キギョウ</t>
    </rPh>
    <rPh sb="11" eb="13">
      <t>カイケイ</t>
    </rPh>
    <rPh sb="14" eb="16">
      <t>イコウ</t>
    </rPh>
    <rPh sb="92" eb="94">
      <t>イッポウ</t>
    </rPh>
    <rPh sb="117" eb="119">
      <t>ウワマワ</t>
    </rPh>
    <rPh sb="124" eb="126">
      <t>コンゴ</t>
    </rPh>
    <rPh sb="127" eb="129">
      <t>スイイ</t>
    </rPh>
    <rPh sb="130" eb="132">
      <t>リュウイ</t>
    </rPh>
    <rPh sb="134" eb="136">
      <t>ヒツヨウ</t>
    </rPh>
    <rPh sb="156" eb="158">
      <t>シタマワ</t>
    </rPh>
    <rPh sb="200" eb="202">
      <t>イッパン</t>
    </rPh>
    <rPh sb="202" eb="204">
      <t>カイケイ</t>
    </rPh>
    <rPh sb="207" eb="209">
      <t>クリイレ</t>
    </rPh>
    <rPh sb="209" eb="210">
      <t>キン</t>
    </rPh>
    <rPh sb="225" eb="226">
      <t>イ</t>
    </rPh>
    <rPh sb="230" eb="232">
      <t>コンゴ</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</si>
  <si>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</si>
  <si>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</si>
  <si>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</si>
  <si>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</si>
  <si>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</si>
  <si>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</si>
  <si>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</si>
  <si>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</si>
  <si>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</si>
  <si>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</si>
  <si>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</si>
  <si>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</si>
  <si>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</si>
  <si>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</si>
  <si>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</si>
  <si>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</si>
  <si>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</si>
  <si>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</si>
  <si>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</si>
  <si>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</si>
  <si>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</si>
  <si>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</si>
  <si>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</si>
  <si>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</si>
  <si>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</si>
  <si>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</si>
  <si>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</si>
  <si>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</si>
  <si>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</si>
  <si>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</si>
  <si>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</si>
  <si>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</si>
  <si>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</si>
  <si>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</si>
  <si>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</si>
  <si>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</si>
  <si>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</si>
  <si>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</si>
  <si>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</si>
  <si>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</si>
  <si>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</si>
  <si>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</si>
  <si>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</si>
  <si>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</si>
  <si>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</si>
  <si>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</si>
  <si>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</si>
  <si>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</si>
  <si>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</si>
  <si>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</si>
  <si>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</si>
  <si>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</si>
  <si>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</si>
  <si>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</si>
  <si>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</si>
  <si>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</si>
  <si>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</si>
  <si>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</si>
  <si>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</si>
  <si>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</si>
  <si>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</si>
  <si>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</si>
  <si>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</si>
  <si>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</si>
  <si>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</si>
  <si>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</si>
  <si>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</si>
  <si>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</si>
  <si>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</si>
  <si>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</si>
  <si>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</si>
  <si>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</si>
  <si>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</si>
  <si>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</si>
  <si>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</si>
  <si>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</si>
  <si>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</si>
  <si>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</si>
  <si>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</si>
  <si>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</si>
  <si>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</si>
  <si>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</si>
  <si>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</si>
  <si>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</si>
  <si>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</si>
  <si>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</si>
  <si>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能美市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</si>
  <si>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</si>
  <si>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</si>
  <si>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</si>
  <si>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</si>
  <si>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</si>
  <si>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</si>
  <si>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</si>
  <si>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</si>
  <si>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</si>
  <si>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</si>
  <si>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</si>
  <si>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</si>
  <si>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</si>
  <si>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</si>
  <si>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</si>
  <si>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</si>
  <si>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法定耐用年数を超過した管渠はありません。管渠の面整備完了により、現在は既設処理施設の機能強化事業に取り組んでいます。今後は、長期的な対応として、経営状況を踏まえた投資額の見直しを行い、定期的な点検や修繕により延命化を図っていきます。</t>
    <rPh sb="62" eb="65">
      <t>チョウキテキ</t>
    </rPh>
    <rPh sb="66" eb="68">
      <t>タイオウ</t>
    </rPh>
    <rPh sb="72" eb="76">
      <t>ケイエイジョウキョウ</t>
    </rPh>
    <rPh sb="77" eb="78">
      <t>フ</t>
    </rPh>
    <rPh sb="81" eb="84">
      <t>トウシガク</t>
    </rPh>
    <rPh sb="85" eb="87">
      <t>ミナオ</t>
    </rPh>
    <rPh sb="89" eb="90">
      <t>オコナ</t>
    </rPh>
    <rPh sb="108" eb="109">
      <t>ハカ</t>
    </rPh>
    <phoneticPr fontId="1"/>
  </si>
  <si>
    <t>人口減少に伴う料金収入の減少や施設の老朽化に伴う更新需要の増大など課題がありますが、費用の抑制に努めながら、隣接する処理区との統廃合や、公共下水道への接続を検討するなど、経営の効率化に努め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</si>
</sst>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2.e-002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66.2</c:v>
                </c:pt>
                <c:pt idx="4">
                  <c:v>59.96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55.26</c:v>
                </c:pt>
                <c:pt idx="4">
                  <c:v>54.54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97.98</c:v>
                </c:pt>
                <c:pt idx="4">
                  <c:v>97.92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90.52</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142.93</c:v>
                </c:pt>
                <c:pt idx="4">
                  <c:v>130.57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103.09</c:v>
                </c:pt>
                <c:pt idx="4">
                  <c:v>102.11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5.62</c:v>
                </c:pt>
                <c:pt idx="4">
                  <c:v>11.13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24.8</c:v>
                </c:pt>
                <c:pt idx="4">
                  <c:v>28.12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101.24</c:v>
                </c:pt>
                <c:pt idx="4">
                  <c:v>124.9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107</c:v>
                </c:pt>
                <c:pt idx="4">
                  <c:v>122.58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37.24</c:v>
                </c:pt>
                <c:pt idx="4">
                  <c:v>33.58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736.58</c:v>
                </c:pt>
                <c:pt idx="4">
                  <c:v>1213.94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783.8</c:v>
                </c:pt>
                <c:pt idx="4">
                  <c:v>778.81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95.31</c:v>
                </c:pt>
                <c:pt idx="4">
                  <c:v>95.27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68.11</c:v>
                </c:pt>
                <c:pt idx="4">
                  <c:v>67.23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222.41</c:v>
                </c:pt>
                <c:pt idx="4">
                  <c:v>228.21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T5" zoomScale="110" zoomScaleNormal="1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能美市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14</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10</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49769</v>
      </c>
      <c r="AM8" s="21"/>
      <c r="AN8" s="21"/>
      <c r="AO8" s="21"/>
      <c r="AP8" s="21"/>
      <c r="AQ8" s="21"/>
      <c r="AR8" s="21"/>
      <c r="AS8" s="21"/>
      <c r="AT8" s="7">
        <f>データ!T6</f>
        <v>84.14</v>
      </c>
      <c r="AU8" s="7"/>
      <c r="AV8" s="7"/>
      <c r="AW8" s="7"/>
      <c r="AX8" s="7"/>
      <c r="AY8" s="7"/>
      <c r="AZ8" s="7"/>
      <c r="BA8" s="7"/>
      <c r="BB8" s="7">
        <f>データ!U6</f>
        <v>591.5</v>
      </c>
      <c r="BC8" s="7"/>
      <c r="BD8" s="7"/>
      <c r="BE8" s="7"/>
      <c r="BF8" s="7"/>
      <c r="BG8" s="7"/>
      <c r="BH8" s="7"/>
      <c r="BI8" s="7"/>
      <c r="BJ8" s="3"/>
      <c r="BK8" s="3"/>
      <c r="BL8" s="27" t="s">
        <v>15</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72.930000000000007</v>
      </c>
      <c r="J10" s="7"/>
      <c r="K10" s="7"/>
      <c r="L10" s="7"/>
      <c r="M10" s="7"/>
      <c r="N10" s="7"/>
      <c r="O10" s="7"/>
      <c r="P10" s="7">
        <f>データ!P6</f>
        <v>3.88</v>
      </c>
      <c r="Q10" s="7"/>
      <c r="R10" s="7"/>
      <c r="S10" s="7"/>
      <c r="T10" s="7"/>
      <c r="U10" s="7"/>
      <c r="V10" s="7"/>
      <c r="W10" s="7">
        <f>データ!Q6</f>
        <v>79.569999999999993</v>
      </c>
      <c r="X10" s="7"/>
      <c r="Y10" s="7"/>
      <c r="Z10" s="7"/>
      <c r="AA10" s="7"/>
      <c r="AB10" s="7"/>
      <c r="AC10" s="7"/>
      <c r="AD10" s="21">
        <f>データ!R6</f>
        <v>3080</v>
      </c>
      <c r="AE10" s="21"/>
      <c r="AF10" s="21"/>
      <c r="AG10" s="21"/>
      <c r="AH10" s="21"/>
      <c r="AI10" s="21"/>
      <c r="AJ10" s="21"/>
      <c r="AK10" s="2"/>
      <c r="AL10" s="21">
        <f>データ!V6</f>
        <v>1924</v>
      </c>
      <c r="AM10" s="21"/>
      <c r="AN10" s="21"/>
      <c r="AO10" s="21"/>
      <c r="AP10" s="21"/>
      <c r="AQ10" s="21"/>
      <c r="AR10" s="21"/>
      <c r="AS10" s="21"/>
      <c r="AT10" s="7">
        <f>データ!W6</f>
        <v>0.71</v>
      </c>
      <c r="AU10" s="7"/>
      <c r="AV10" s="7"/>
      <c r="AW10" s="7"/>
      <c r="AX10" s="7"/>
      <c r="AY10" s="7"/>
      <c r="AZ10" s="7"/>
      <c r="BA10" s="7"/>
      <c r="BB10" s="7">
        <f>データ!X6</f>
        <v>2709.86</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13</v>
      </c>
      <c r="J84" s="12" t="s">
        <v>50</v>
      </c>
      <c r="K84" s="12" t="s">
        <v>51</v>
      </c>
      <c r="L84" s="12" t="s">
        <v>34</v>
      </c>
      <c r="M84" s="12" t="s">
        <v>38</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S50mI64JrJXqrdyS+0HZ/RabOjzzTn+zMy9L/6b2+r27aPcPomKOSLPnxbWEE5XCBhS2QjNbPfne0MfDg5s7OA==" saltValue="5YhTXHn7naQlvcbpYAq6X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35</v>
      </c>
      <c r="C3" s="58" t="s">
        <v>59</v>
      </c>
      <c r="D3" s="58" t="s">
        <v>60</v>
      </c>
      <c r="E3" s="58" t="s">
        <v>6</v>
      </c>
      <c r="F3" s="58" t="s">
        <v>5</v>
      </c>
      <c r="G3" s="58" t="s">
        <v>27</v>
      </c>
      <c r="H3" s="65" t="s">
        <v>61</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64</v>
      </c>
      <c r="BG4" s="77"/>
      <c r="BH4" s="77"/>
      <c r="BI4" s="77"/>
      <c r="BJ4" s="77"/>
      <c r="BK4" s="77"/>
      <c r="BL4" s="77"/>
      <c r="BM4" s="77"/>
      <c r="BN4" s="77"/>
      <c r="BO4" s="77"/>
      <c r="BP4" s="77"/>
      <c r="BQ4" s="77" t="s">
        <v>17</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8</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45</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2021</v>
      </c>
      <c r="C6" s="61">
        <f t="shared" si="1"/>
        <v>172111</v>
      </c>
      <c r="D6" s="61">
        <f t="shared" si="1"/>
        <v>46</v>
      </c>
      <c r="E6" s="61">
        <f t="shared" si="1"/>
        <v>17</v>
      </c>
      <c r="F6" s="61">
        <f t="shared" si="1"/>
        <v>5</v>
      </c>
      <c r="G6" s="61">
        <f t="shared" si="1"/>
        <v>0</v>
      </c>
      <c r="H6" s="61" t="str">
        <f t="shared" si="1"/>
        <v>石川県　能美市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72.930000000000007</v>
      </c>
      <c r="P6" s="70">
        <f t="shared" si="1"/>
        <v>3.88</v>
      </c>
      <c r="Q6" s="70">
        <f t="shared" si="1"/>
        <v>79.569999999999993</v>
      </c>
      <c r="R6" s="70">
        <f t="shared" si="1"/>
        <v>3080</v>
      </c>
      <c r="S6" s="70">
        <f t="shared" si="1"/>
        <v>49769</v>
      </c>
      <c r="T6" s="70">
        <f t="shared" si="1"/>
        <v>84.14</v>
      </c>
      <c r="U6" s="70">
        <f t="shared" si="1"/>
        <v>591.5</v>
      </c>
      <c r="V6" s="70">
        <f t="shared" si="1"/>
        <v>1924</v>
      </c>
      <c r="W6" s="70">
        <f t="shared" si="1"/>
        <v>0.71</v>
      </c>
      <c r="X6" s="70">
        <f t="shared" si="1"/>
        <v>2709.86</v>
      </c>
      <c r="Y6" s="78" t="str">
        <f t="shared" ref="Y6:AH6" si="2">IF(Y7="",NA(),Y7)</f>
        <v>-</v>
      </c>
      <c r="Z6" s="78" t="str">
        <f t="shared" si="2"/>
        <v>-</v>
      </c>
      <c r="AA6" s="78" t="str">
        <f t="shared" si="2"/>
        <v>-</v>
      </c>
      <c r="AB6" s="78">
        <f t="shared" si="2"/>
        <v>142.93</v>
      </c>
      <c r="AC6" s="78">
        <f t="shared" si="2"/>
        <v>130.57</v>
      </c>
      <c r="AD6" s="78" t="str">
        <f t="shared" si="2"/>
        <v>-</v>
      </c>
      <c r="AE6" s="78" t="str">
        <f t="shared" si="2"/>
        <v>-</v>
      </c>
      <c r="AF6" s="78" t="str">
        <f t="shared" si="2"/>
        <v>-</v>
      </c>
      <c r="AG6" s="78">
        <f t="shared" si="2"/>
        <v>103.09</v>
      </c>
      <c r="AH6" s="78">
        <f t="shared" si="2"/>
        <v>102.11</v>
      </c>
      <c r="AI6" s="70" t="str">
        <f>IF(AI7="","",IF(AI7="-","【-】","【"&amp;SUBSTITUTE(TEXT(AI7,"#,##0.00"),"-","△")&amp;"】"))</f>
        <v>【104.16】</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101.24</v>
      </c>
      <c r="AS6" s="78">
        <f t="shared" si="3"/>
        <v>124.9</v>
      </c>
      <c r="AT6" s="70" t="str">
        <f>IF(AT7="","",IF(AT7="-","【-】","【"&amp;SUBSTITUTE(TEXT(AT7,"#,##0.00"),"-","△")&amp;"】"))</f>
        <v>【128.23】</v>
      </c>
      <c r="AU6" s="78" t="str">
        <f t="shared" ref="AU6:BD6" si="4">IF(AU7="",NA(),AU7)</f>
        <v>-</v>
      </c>
      <c r="AV6" s="78" t="str">
        <f t="shared" si="4"/>
        <v>-</v>
      </c>
      <c r="AW6" s="78" t="str">
        <f t="shared" si="4"/>
        <v>-</v>
      </c>
      <c r="AX6" s="78">
        <f t="shared" si="4"/>
        <v>107</v>
      </c>
      <c r="AY6" s="78">
        <f t="shared" si="4"/>
        <v>122.58</v>
      </c>
      <c r="AZ6" s="78" t="str">
        <f t="shared" si="4"/>
        <v>-</v>
      </c>
      <c r="BA6" s="78" t="str">
        <f t="shared" si="4"/>
        <v>-</v>
      </c>
      <c r="BB6" s="78" t="str">
        <f t="shared" si="4"/>
        <v>-</v>
      </c>
      <c r="BC6" s="78">
        <f t="shared" si="4"/>
        <v>37.24</v>
      </c>
      <c r="BD6" s="78">
        <f t="shared" si="4"/>
        <v>33.58</v>
      </c>
      <c r="BE6" s="70" t="str">
        <f>IF(BE7="","",IF(BE7="-","【-】","【"&amp;SUBSTITUTE(TEXT(BE7,"#,##0.00"),"-","△")&amp;"】"))</f>
        <v>【34.77】</v>
      </c>
      <c r="BF6" s="78" t="str">
        <f t="shared" ref="BF6:BO6" si="5">IF(BF7="",NA(),BF7)</f>
        <v>-</v>
      </c>
      <c r="BG6" s="78" t="str">
        <f t="shared" si="5"/>
        <v>-</v>
      </c>
      <c r="BH6" s="78" t="str">
        <f t="shared" si="5"/>
        <v>-</v>
      </c>
      <c r="BI6" s="78">
        <f t="shared" si="5"/>
        <v>736.58</v>
      </c>
      <c r="BJ6" s="78">
        <f t="shared" si="5"/>
        <v>1213.94</v>
      </c>
      <c r="BK6" s="78" t="str">
        <f t="shared" si="5"/>
        <v>-</v>
      </c>
      <c r="BL6" s="78" t="str">
        <f t="shared" si="5"/>
        <v>-</v>
      </c>
      <c r="BM6" s="78" t="str">
        <f t="shared" si="5"/>
        <v>-</v>
      </c>
      <c r="BN6" s="78">
        <f t="shared" si="5"/>
        <v>783.8</v>
      </c>
      <c r="BO6" s="78">
        <f t="shared" si="5"/>
        <v>778.81</v>
      </c>
      <c r="BP6" s="70" t="str">
        <f>IF(BP7="","",IF(BP7="-","【-】","【"&amp;SUBSTITUTE(TEXT(BP7,"#,##0.00"),"-","△")&amp;"】"))</f>
        <v>【786.37】</v>
      </c>
      <c r="BQ6" s="78" t="str">
        <f t="shared" ref="BQ6:BZ6" si="6">IF(BQ7="",NA(),BQ7)</f>
        <v>-</v>
      </c>
      <c r="BR6" s="78" t="str">
        <f t="shared" si="6"/>
        <v>-</v>
      </c>
      <c r="BS6" s="78" t="str">
        <f t="shared" si="6"/>
        <v>-</v>
      </c>
      <c r="BT6" s="78">
        <f t="shared" si="6"/>
        <v>95.31</v>
      </c>
      <c r="BU6" s="78">
        <f t="shared" si="6"/>
        <v>95.27</v>
      </c>
      <c r="BV6" s="78" t="str">
        <f t="shared" si="6"/>
        <v>-</v>
      </c>
      <c r="BW6" s="78" t="str">
        <f t="shared" si="6"/>
        <v>-</v>
      </c>
      <c r="BX6" s="78" t="str">
        <f t="shared" si="6"/>
        <v>-</v>
      </c>
      <c r="BY6" s="78">
        <f t="shared" si="6"/>
        <v>68.11</v>
      </c>
      <c r="BZ6" s="78">
        <f t="shared" si="6"/>
        <v>67.23</v>
      </c>
      <c r="CA6" s="70" t="str">
        <f>IF(CA7="","",IF(CA7="-","【-】","【"&amp;SUBSTITUTE(TEXT(CA7,"#,##0.00"),"-","△")&amp;"】"))</f>
        <v>【60.65】</v>
      </c>
      <c r="CB6" s="78" t="str">
        <f t="shared" ref="CB6:CK6" si="7">IF(CB7="",NA(),CB7)</f>
        <v>-</v>
      </c>
      <c r="CC6" s="78" t="str">
        <f t="shared" si="7"/>
        <v>-</v>
      </c>
      <c r="CD6" s="78" t="str">
        <f t="shared" si="7"/>
        <v>-</v>
      </c>
      <c r="CE6" s="78">
        <f t="shared" si="7"/>
        <v>150</v>
      </c>
      <c r="CF6" s="78">
        <f t="shared" si="7"/>
        <v>150</v>
      </c>
      <c r="CG6" s="78" t="str">
        <f t="shared" si="7"/>
        <v>-</v>
      </c>
      <c r="CH6" s="78" t="str">
        <f t="shared" si="7"/>
        <v>-</v>
      </c>
      <c r="CI6" s="78" t="str">
        <f t="shared" si="7"/>
        <v>-</v>
      </c>
      <c r="CJ6" s="78">
        <f t="shared" si="7"/>
        <v>222.41</v>
      </c>
      <c r="CK6" s="78">
        <f t="shared" si="7"/>
        <v>228.21</v>
      </c>
      <c r="CL6" s="70" t="str">
        <f>IF(CL7="","",IF(CL7="-","【-】","【"&amp;SUBSTITUTE(TEXT(CL7,"#,##0.00"),"-","△")&amp;"】"))</f>
        <v>【256.97】</v>
      </c>
      <c r="CM6" s="78" t="str">
        <f t="shared" ref="CM6:CV6" si="8">IF(CM7="",NA(),CM7)</f>
        <v>-</v>
      </c>
      <c r="CN6" s="78" t="str">
        <f t="shared" si="8"/>
        <v>-</v>
      </c>
      <c r="CO6" s="78" t="str">
        <f t="shared" si="8"/>
        <v>-</v>
      </c>
      <c r="CP6" s="78">
        <f t="shared" si="8"/>
        <v>66.2</v>
      </c>
      <c r="CQ6" s="78">
        <f t="shared" si="8"/>
        <v>59.96</v>
      </c>
      <c r="CR6" s="78" t="str">
        <f t="shared" si="8"/>
        <v>-</v>
      </c>
      <c r="CS6" s="78" t="str">
        <f t="shared" si="8"/>
        <v>-</v>
      </c>
      <c r="CT6" s="78" t="str">
        <f t="shared" si="8"/>
        <v>-</v>
      </c>
      <c r="CU6" s="78">
        <f t="shared" si="8"/>
        <v>55.26</v>
      </c>
      <c r="CV6" s="78">
        <f t="shared" si="8"/>
        <v>54.54</v>
      </c>
      <c r="CW6" s="70" t="str">
        <f>IF(CW7="","",IF(CW7="-","【-】","【"&amp;SUBSTITUTE(TEXT(CW7,"#,##0.00"),"-","△")&amp;"】"))</f>
        <v>【61.14】</v>
      </c>
      <c r="CX6" s="78" t="str">
        <f t="shared" ref="CX6:DG6" si="9">IF(CX7="",NA(),CX7)</f>
        <v>-</v>
      </c>
      <c r="CY6" s="78" t="str">
        <f t="shared" si="9"/>
        <v>-</v>
      </c>
      <c r="CZ6" s="78" t="str">
        <f t="shared" si="9"/>
        <v>-</v>
      </c>
      <c r="DA6" s="78">
        <f t="shared" si="9"/>
        <v>97.98</v>
      </c>
      <c r="DB6" s="78">
        <f t="shared" si="9"/>
        <v>97.92</v>
      </c>
      <c r="DC6" s="78" t="str">
        <f t="shared" si="9"/>
        <v>-</v>
      </c>
      <c r="DD6" s="78" t="str">
        <f t="shared" si="9"/>
        <v>-</v>
      </c>
      <c r="DE6" s="78" t="str">
        <f t="shared" si="9"/>
        <v>-</v>
      </c>
      <c r="DF6" s="78">
        <f t="shared" si="9"/>
        <v>90.52</v>
      </c>
      <c r="DG6" s="78">
        <f t="shared" si="9"/>
        <v>90.3</v>
      </c>
      <c r="DH6" s="70" t="str">
        <f>IF(DH7="","",IF(DH7="-","【-】","【"&amp;SUBSTITUTE(TEXT(DH7,"#,##0.00"),"-","△")&amp;"】"))</f>
        <v>【86.91】</v>
      </c>
      <c r="DI6" s="78" t="str">
        <f t="shared" ref="DI6:DR6" si="10">IF(DI7="",NA(),DI7)</f>
        <v>-</v>
      </c>
      <c r="DJ6" s="78" t="str">
        <f t="shared" si="10"/>
        <v>-</v>
      </c>
      <c r="DK6" s="78" t="str">
        <f t="shared" si="10"/>
        <v>-</v>
      </c>
      <c r="DL6" s="78">
        <f t="shared" si="10"/>
        <v>5.62</v>
      </c>
      <c r="DM6" s="78">
        <f t="shared" si="10"/>
        <v>11.13</v>
      </c>
      <c r="DN6" s="78" t="str">
        <f t="shared" si="10"/>
        <v>-</v>
      </c>
      <c r="DO6" s="78" t="str">
        <f t="shared" si="10"/>
        <v>-</v>
      </c>
      <c r="DP6" s="78" t="str">
        <f t="shared" si="10"/>
        <v>-</v>
      </c>
      <c r="DQ6" s="78">
        <f t="shared" si="10"/>
        <v>24.8</v>
      </c>
      <c r="DR6" s="78">
        <f t="shared" si="10"/>
        <v>28.12</v>
      </c>
      <c r="DS6" s="70" t="str">
        <f>IF(DS7="","",IF(DS7="-","【-】","【"&amp;SUBSTITUTE(TEXT(DS7,"#,##0.00"),"-","△")&amp;"】"))</f>
        <v>【24.95】</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0">
        <f t="shared" si="11"/>
        <v>0</v>
      </c>
      <c r="ED6" s="70" t="str">
        <f>IF(ED7="","",IF(ED7="-","【-】","【"&amp;SUBSTITUTE(TEXT(ED7,"#,##0.00"),"-","△")&amp;"】"))</f>
        <v>【0.00】</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2.e-002</v>
      </c>
      <c r="EN6" s="78">
        <f t="shared" si="12"/>
        <v>1.e-002</v>
      </c>
      <c r="EO6" s="70" t="str">
        <f>IF(EO7="","",IF(EO7="-","【-】","【"&amp;SUBSTITUTE(TEXT(EO7,"#,##0.00"),"-","△")&amp;"】"))</f>
        <v>【0.03】</v>
      </c>
    </row>
    <row r="7" spans="1:148" s="55" customFormat="1">
      <c r="A7" s="56"/>
      <c r="B7" s="62">
        <v>2021</v>
      </c>
      <c r="C7" s="62">
        <v>172111</v>
      </c>
      <c r="D7" s="62">
        <v>46</v>
      </c>
      <c r="E7" s="62">
        <v>17</v>
      </c>
      <c r="F7" s="62">
        <v>5</v>
      </c>
      <c r="G7" s="62">
        <v>0</v>
      </c>
      <c r="H7" s="62" t="s">
        <v>96</v>
      </c>
      <c r="I7" s="62" t="s">
        <v>97</v>
      </c>
      <c r="J7" s="62" t="s">
        <v>98</v>
      </c>
      <c r="K7" s="62" t="s">
        <v>99</v>
      </c>
      <c r="L7" s="62" t="s">
        <v>100</v>
      </c>
      <c r="M7" s="62" t="s">
        <v>101</v>
      </c>
      <c r="N7" s="71" t="s">
        <v>102</v>
      </c>
      <c r="O7" s="71">
        <v>72.930000000000007</v>
      </c>
      <c r="P7" s="71">
        <v>3.88</v>
      </c>
      <c r="Q7" s="71">
        <v>79.569999999999993</v>
      </c>
      <c r="R7" s="71">
        <v>3080</v>
      </c>
      <c r="S7" s="71">
        <v>49769</v>
      </c>
      <c r="T7" s="71">
        <v>84.14</v>
      </c>
      <c r="U7" s="71">
        <v>591.5</v>
      </c>
      <c r="V7" s="71">
        <v>1924</v>
      </c>
      <c r="W7" s="71">
        <v>0.71</v>
      </c>
      <c r="X7" s="71">
        <v>2709.86</v>
      </c>
      <c r="Y7" s="71" t="s">
        <v>102</v>
      </c>
      <c r="Z7" s="71" t="s">
        <v>102</v>
      </c>
      <c r="AA7" s="71" t="s">
        <v>102</v>
      </c>
      <c r="AB7" s="71">
        <v>142.93</v>
      </c>
      <c r="AC7" s="71">
        <v>130.57</v>
      </c>
      <c r="AD7" s="71" t="s">
        <v>102</v>
      </c>
      <c r="AE7" s="71" t="s">
        <v>102</v>
      </c>
      <c r="AF7" s="71" t="s">
        <v>102</v>
      </c>
      <c r="AG7" s="71">
        <v>103.09</v>
      </c>
      <c r="AH7" s="71">
        <v>102.11</v>
      </c>
      <c r="AI7" s="71">
        <v>104.16</v>
      </c>
      <c r="AJ7" s="71" t="s">
        <v>102</v>
      </c>
      <c r="AK7" s="71" t="s">
        <v>102</v>
      </c>
      <c r="AL7" s="71" t="s">
        <v>102</v>
      </c>
      <c r="AM7" s="71">
        <v>0</v>
      </c>
      <c r="AN7" s="71">
        <v>0</v>
      </c>
      <c r="AO7" s="71" t="s">
        <v>102</v>
      </c>
      <c r="AP7" s="71" t="s">
        <v>102</v>
      </c>
      <c r="AQ7" s="71" t="s">
        <v>102</v>
      </c>
      <c r="AR7" s="71">
        <v>101.24</v>
      </c>
      <c r="AS7" s="71">
        <v>124.9</v>
      </c>
      <c r="AT7" s="71">
        <v>128.22999999999999</v>
      </c>
      <c r="AU7" s="71" t="s">
        <v>102</v>
      </c>
      <c r="AV7" s="71" t="s">
        <v>102</v>
      </c>
      <c r="AW7" s="71" t="s">
        <v>102</v>
      </c>
      <c r="AX7" s="71">
        <v>107</v>
      </c>
      <c r="AY7" s="71">
        <v>122.58</v>
      </c>
      <c r="AZ7" s="71" t="s">
        <v>102</v>
      </c>
      <c r="BA7" s="71" t="s">
        <v>102</v>
      </c>
      <c r="BB7" s="71" t="s">
        <v>102</v>
      </c>
      <c r="BC7" s="71">
        <v>37.24</v>
      </c>
      <c r="BD7" s="71">
        <v>33.58</v>
      </c>
      <c r="BE7" s="71">
        <v>34.770000000000003</v>
      </c>
      <c r="BF7" s="71" t="s">
        <v>102</v>
      </c>
      <c r="BG7" s="71" t="s">
        <v>102</v>
      </c>
      <c r="BH7" s="71" t="s">
        <v>102</v>
      </c>
      <c r="BI7" s="71">
        <v>736.58</v>
      </c>
      <c r="BJ7" s="71">
        <v>1213.94</v>
      </c>
      <c r="BK7" s="71" t="s">
        <v>102</v>
      </c>
      <c r="BL7" s="71" t="s">
        <v>102</v>
      </c>
      <c r="BM7" s="71" t="s">
        <v>102</v>
      </c>
      <c r="BN7" s="71">
        <v>783.8</v>
      </c>
      <c r="BO7" s="71">
        <v>778.81</v>
      </c>
      <c r="BP7" s="71">
        <v>786.37</v>
      </c>
      <c r="BQ7" s="71" t="s">
        <v>102</v>
      </c>
      <c r="BR7" s="71" t="s">
        <v>102</v>
      </c>
      <c r="BS7" s="71" t="s">
        <v>102</v>
      </c>
      <c r="BT7" s="71">
        <v>95.31</v>
      </c>
      <c r="BU7" s="71">
        <v>95.27</v>
      </c>
      <c r="BV7" s="71" t="s">
        <v>102</v>
      </c>
      <c r="BW7" s="71" t="s">
        <v>102</v>
      </c>
      <c r="BX7" s="71" t="s">
        <v>102</v>
      </c>
      <c r="BY7" s="71">
        <v>68.11</v>
      </c>
      <c r="BZ7" s="71">
        <v>67.23</v>
      </c>
      <c r="CA7" s="71">
        <v>60.65</v>
      </c>
      <c r="CB7" s="71" t="s">
        <v>102</v>
      </c>
      <c r="CC7" s="71" t="s">
        <v>102</v>
      </c>
      <c r="CD7" s="71" t="s">
        <v>102</v>
      </c>
      <c r="CE7" s="71">
        <v>150</v>
      </c>
      <c r="CF7" s="71">
        <v>150</v>
      </c>
      <c r="CG7" s="71" t="s">
        <v>102</v>
      </c>
      <c r="CH7" s="71" t="s">
        <v>102</v>
      </c>
      <c r="CI7" s="71" t="s">
        <v>102</v>
      </c>
      <c r="CJ7" s="71">
        <v>222.41</v>
      </c>
      <c r="CK7" s="71">
        <v>228.21</v>
      </c>
      <c r="CL7" s="71">
        <v>256.97000000000003</v>
      </c>
      <c r="CM7" s="71" t="s">
        <v>102</v>
      </c>
      <c r="CN7" s="71" t="s">
        <v>102</v>
      </c>
      <c r="CO7" s="71" t="s">
        <v>102</v>
      </c>
      <c r="CP7" s="71">
        <v>66.2</v>
      </c>
      <c r="CQ7" s="71">
        <v>59.96</v>
      </c>
      <c r="CR7" s="71" t="s">
        <v>102</v>
      </c>
      <c r="CS7" s="71" t="s">
        <v>102</v>
      </c>
      <c r="CT7" s="71" t="s">
        <v>102</v>
      </c>
      <c r="CU7" s="71">
        <v>55.26</v>
      </c>
      <c r="CV7" s="71">
        <v>54.54</v>
      </c>
      <c r="CW7" s="71">
        <v>61.14</v>
      </c>
      <c r="CX7" s="71" t="s">
        <v>102</v>
      </c>
      <c r="CY7" s="71" t="s">
        <v>102</v>
      </c>
      <c r="CZ7" s="71" t="s">
        <v>102</v>
      </c>
      <c r="DA7" s="71">
        <v>97.98</v>
      </c>
      <c r="DB7" s="71">
        <v>97.92</v>
      </c>
      <c r="DC7" s="71" t="s">
        <v>102</v>
      </c>
      <c r="DD7" s="71" t="s">
        <v>102</v>
      </c>
      <c r="DE7" s="71" t="s">
        <v>102</v>
      </c>
      <c r="DF7" s="71">
        <v>90.52</v>
      </c>
      <c r="DG7" s="71">
        <v>90.3</v>
      </c>
      <c r="DH7" s="71">
        <v>86.91</v>
      </c>
      <c r="DI7" s="71" t="s">
        <v>102</v>
      </c>
      <c r="DJ7" s="71" t="s">
        <v>102</v>
      </c>
      <c r="DK7" s="71" t="s">
        <v>102</v>
      </c>
      <c r="DL7" s="71">
        <v>5.62</v>
      </c>
      <c r="DM7" s="71">
        <v>11.13</v>
      </c>
      <c r="DN7" s="71" t="s">
        <v>102</v>
      </c>
      <c r="DO7" s="71" t="s">
        <v>102</v>
      </c>
      <c r="DP7" s="71" t="s">
        <v>102</v>
      </c>
      <c r="DQ7" s="71">
        <v>24.8</v>
      </c>
      <c r="DR7" s="71">
        <v>28.12</v>
      </c>
      <c r="DS7" s="71">
        <v>24.95</v>
      </c>
      <c r="DT7" s="71" t="s">
        <v>102</v>
      </c>
      <c r="DU7" s="71" t="s">
        <v>102</v>
      </c>
      <c r="DV7" s="71" t="s">
        <v>102</v>
      </c>
      <c r="DW7" s="71">
        <v>0</v>
      </c>
      <c r="DX7" s="71">
        <v>0</v>
      </c>
      <c r="DY7" s="71" t="s">
        <v>102</v>
      </c>
      <c r="DZ7" s="71" t="s">
        <v>102</v>
      </c>
      <c r="EA7" s="71" t="s">
        <v>102</v>
      </c>
      <c r="EB7" s="71">
        <v>0</v>
      </c>
      <c r="EC7" s="71">
        <v>0</v>
      </c>
      <c r="ED7" s="71">
        <v>0</v>
      </c>
      <c r="EE7" s="71" t="s">
        <v>102</v>
      </c>
      <c r="EF7" s="71" t="s">
        <v>102</v>
      </c>
      <c r="EG7" s="71" t="s">
        <v>102</v>
      </c>
      <c r="EH7" s="71">
        <v>0</v>
      </c>
      <c r="EI7" s="71">
        <v>0</v>
      </c>
      <c r="EJ7" s="71" t="s">
        <v>102</v>
      </c>
      <c r="EK7" s="71" t="s">
        <v>102</v>
      </c>
      <c r="EL7" s="71" t="s">
        <v>102</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中川　慎一郎</cp:lastModifiedBy>
  <dcterms:created xsi:type="dcterms:W3CDTF">2022-12-01T01:34:25Z</dcterms:created>
  <dcterms:modified xsi:type="dcterms:W3CDTF">2023-01-19T06:40:37Z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2023-01-19T06:40:37Z</vt:filetime>
  </property>
</Properties>
</file>